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xr:revisionPtr revIDLastSave="0" documentId="13_ncr:1_{D3343BAD-235C-455C-8063-B6CB28EDD68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使い方" sheetId="1" r:id="rId1"/>
    <sheet name="見積書" sheetId="2" r:id="rId2"/>
    <sheet name="請求書" sheetId="3" r:id="rId3"/>
  </sheets>
  <definedNames>
    <definedName name="_xlnm.Print_Area" localSheetId="1">見積書!$A$1:$H$48</definedName>
    <definedName name="_xlnm.Print_Area" localSheetId="2">請求書!$A$1:$H$58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2" i="3" l="1"/>
  <c r="C51" i="3"/>
  <c r="C50" i="3"/>
  <c r="G45" i="3"/>
  <c r="G42" i="3"/>
  <c r="G41" i="3"/>
  <c r="G40" i="3"/>
  <c r="G39" i="3"/>
  <c r="G38" i="3"/>
  <c r="F36" i="3"/>
  <c r="E36" i="3"/>
  <c r="D36" i="3"/>
  <c r="G36" i="3" s="1"/>
  <c r="C36" i="3"/>
  <c r="B36" i="3"/>
  <c r="F35" i="3"/>
  <c r="E35" i="3"/>
  <c r="D35" i="3"/>
  <c r="G35" i="3" s="1"/>
  <c r="C35" i="3"/>
  <c r="B35" i="3"/>
  <c r="F34" i="3"/>
  <c r="E34" i="3"/>
  <c r="D34" i="3"/>
  <c r="G34" i="3" s="1"/>
  <c r="C34" i="3"/>
  <c r="B34" i="3"/>
  <c r="F33" i="3"/>
  <c r="E33" i="3"/>
  <c r="D33" i="3"/>
  <c r="G33" i="3" s="1"/>
  <c r="C33" i="3"/>
  <c r="B33" i="3"/>
  <c r="F32" i="3"/>
  <c r="E32" i="3"/>
  <c r="D32" i="3"/>
  <c r="G32" i="3" s="1"/>
  <c r="C32" i="3"/>
  <c r="B32" i="3"/>
  <c r="F31" i="3"/>
  <c r="E31" i="3"/>
  <c r="D31" i="3"/>
  <c r="G31" i="3" s="1"/>
  <c r="C31" i="3"/>
  <c r="B31" i="3"/>
  <c r="F30" i="3"/>
  <c r="E30" i="3"/>
  <c r="D30" i="3"/>
  <c r="G30" i="3" s="1"/>
  <c r="C30" i="3"/>
  <c r="B30" i="3"/>
  <c r="F29" i="3"/>
  <c r="E29" i="3"/>
  <c r="D29" i="3"/>
  <c r="G29" i="3" s="1"/>
  <c r="C29" i="3"/>
  <c r="B29" i="3"/>
  <c r="F28" i="3"/>
  <c r="E28" i="3"/>
  <c r="D28" i="3"/>
  <c r="C28" i="3"/>
  <c r="B28" i="3"/>
  <c r="F27" i="3"/>
  <c r="E27" i="3"/>
  <c r="D27" i="3"/>
  <c r="G27" i="3" s="1"/>
  <c r="C27" i="3"/>
  <c r="B27" i="3"/>
  <c r="F26" i="3"/>
  <c r="E26" i="3"/>
  <c r="D26" i="3"/>
  <c r="C26" i="3"/>
  <c r="B26" i="3"/>
  <c r="F25" i="3"/>
  <c r="E25" i="3"/>
  <c r="D25" i="3"/>
  <c r="G25" i="3" s="1"/>
  <c r="C25" i="3"/>
  <c r="B25" i="3"/>
  <c r="K24" i="3"/>
  <c r="F24" i="3"/>
  <c r="E24" i="3"/>
  <c r="D24" i="3"/>
  <c r="G24" i="3" s="1"/>
  <c r="C24" i="3"/>
  <c r="B24" i="3"/>
  <c r="F23" i="3"/>
  <c r="E23" i="3"/>
  <c r="D23" i="3"/>
  <c r="G23" i="3" s="1"/>
  <c r="C23" i="3"/>
  <c r="B23" i="3"/>
  <c r="F22" i="3"/>
  <c r="E22" i="3"/>
  <c r="D22" i="3"/>
  <c r="G22" i="3" s="1"/>
  <c r="C22" i="3"/>
  <c r="B22" i="3"/>
  <c r="F21" i="3"/>
  <c r="E21" i="3"/>
  <c r="D21" i="3"/>
  <c r="G21" i="3" s="1"/>
  <c r="C21" i="3"/>
  <c r="B21" i="3"/>
  <c r="F20" i="3"/>
  <c r="E20" i="3"/>
  <c r="D20" i="3"/>
  <c r="G20" i="3" s="1"/>
  <c r="C20" i="3"/>
  <c r="B20" i="3"/>
  <c r="G14" i="3"/>
  <c r="C14" i="3"/>
  <c r="G13" i="3"/>
  <c r="C13" i="3"/>
  <c r="G12" i="3"/>
  <c r="C12" i="3"/>
  <c r="G11" i="3"/>
  <c r="C11" i="3"/>
  <c r="G10" i="3"/>
  <c r="C10" i="3"/>
  <c r="B6" i="3"/>
  <c r="G4" i="3"/>
  <c r="G3" i="3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37" i="2" s="1"/>
  <c r="G28" i="3" l="1"/>
  <c r="G26" i="3"/>
  <c r="G43" i="3" s="1"/>
  <c r="G38" i="2"/>
  <c r="K20" i="3"/>
  <c r="G40" i="2" l="1"/>
  <c r="G41" i="2" s="1"/>
  <c r="G44" i="3"/>
  <c r="G46" i="3" s="1"/>
  <c r="K21" i="3" l="1"/>
  <c r="C16" i="2"/>
  <c r="G47" i="3"/>
  <c r="G48" i="3"/>
  <c r="C16" i="3" l="1"/>
  <c r="K22" i="3"/>
  <c r="K23" i="3" s="1"/>
</calcChain>
</file>

<file path=xl/sharedStrings.xml><?xml version="1.0" encoding="utf-8"?>
<sst xmlns="http://schemas.openxmlformats.org/spreadsheetml/2006/main" count="171" uniqueCount="144">
  <si>
    <t>■ 見積書・請求書の型（ゆいワークス 無料の型・2026年10月版）</t>
  </si>
  <si>
    <t>「見積書」のシートに入れた明細が、「請求書」のシートに写ります。</t>
  </si>
  <si>
    <t>工事のあとで増えた分・減った分を「追加・変更」の行に書くと、請求書のシートが小計から合計までを計算し直します。</t>
  </si>
  <si>
    <t>マクロは使っていません（Excel 2010 以降にある関数だけで作っています）。</t>
  </si>
  <si>
    <t>■ はじめに（最初に1回だけ）</t>
  </si>
  <si>
    <t>・開いたとき、上に黄色い帯（保護ビュー）が出て入力できないときは、ゆいワークスのホームページから取ったファイルであることを確かめてから「編集を有効にする」を押します。</t>
  </si>
  <si>
    <t>1. 「見積書」のシートの右上（G10〜G14）に、会社名・住所・電話・担当・登録番号を入れます。請求書のシートにも写ります。</t>
  </si>
  <si>
    <t>　 J3（黄色）の諸経費の率も、会社の率にします（はじめは 10%）。8% のように、% を付けて入れます。</t>
  </si>
  <si>
    <t>2. 「請求書」のシートの右の黄色（K13〜K17）に、振込先を入れます。通帳と1字ずつ見比べます。</t>
  </si>
  <si>
    <t>　 右の黄色が見えないときは、画面の下のスクロールバーで右へ動かします。</t>
  </si>
  <si>
    <t>3. ここまで入れたら保存して、このファイルを「うちの型」として取っておきます（工事の中身は入れないまま）。</t>
  </si>
  <si>
    <t>■ 工事ごとに</t>
  </si>
  <si>
    <t>4. 「うちの型」を開いたら、書き始める前に、［ファイル］→［名前を付けて保存］で、工事ごとの名前のファイルにします（例：R-0131_外壁塗装.xlsx）。</t>
  </si>
  <si>
    <t>　 ファイルの名前に、お客様の名前は入れません（工事番号で）。</t>
  </si>
  <si>
    <t>　 自動保存がオンのときは、［名前を付けて保存］のかわりに［コピーを保存］を使います（自動保存がオンのまま書き始めると、元のファイルに上書きされます）。</t>
  </si>
  <si>
    <t>　 保存したら、画面のいちばん上のファイル名が、工事ごとの名前（例：R-0131_外壁塗装）に変わったのを見てから書き始めます。「うちの型」のままなら、保存したファイルを開き直します。</t>
  </si>
  <si>
    <t>5. 「見積書」のシートに、宛名・件名・明細などを入れます（入れ方は、げんば事務ラボ 1本目「見積書の作り方」と同じです）。発行日（G4）は手で入れます。</t>
  </si>
  <si>
    <t>　 宛名・件名・工事場所・お支払条件も、請求書のシートに写ります。</t>
  </si>
  <si>
    <t>　 1本目の「見積書の型」で作った見積書を移すときは、明細（B20〜F36）を選んでコピーし、</t>
  </si>
  <si>
    <t>　 ［ホーム］→［貼り付け］の下の▼→［形式を選択して貼り付け］→［値］→［OK］で貼ります（行と列の並びは同じです）。</t>
  </si>
  <si>
    <t>6. 請求するときは、「請求書」のシートの右の黄色に、請求番号・請求日・完了日（お引き渡し日）・お支払期日を入れます。</t>
  </si>
  <si>
    <t>　 請求日は、開くたびに変わらないように、手で入れます。日付は 2026/10/30 のように入れます。</t>
  </si>
  <si>
    <t>7. 工事の途中で増えた分・減った分は、請求書のシートの「追加・変更」の5行（38〜42行目）に書きます。減った工事の分は、単価をマイナスで書きます。</t>
  </si>
  <si>
    <t>　 数量と単価の両方を入れます（一式は数量1・単価に金額）。どちらかが空だと金額が出ず、合計に入りません。</t>
  </si>
  <si>
    <t>　 請求のときに値引きが増えたら、右の K10（黄色・請求のときに足す値引き）に金額を入れます。見積書の値引きと同じく、諸経費のあとで引きます。</t>
  </si>
  <si>
    <t>　 （値引きを追加・変更の行にマイナスで書くと、諸経費まで減って、約束した値引きより多く下がることがあります。マイナスの行は、減った工事の分だけに使います。）</t>
  </si>
  <si>
    <t>　 写ってきた行（20〜36行目）は式です。さわりません。</t>
  </si>
  <si>
    <t>8. 小計・諸経費・値引き・10%対象（税抜）・消費税・合計は、請求書のシートが、追加・変更もふくめて自動で計算し直します。</t>
  </si>
  <si>
    <t>　 ・諸経費は、見積書の J3 と同じ率です。追加・変更の分には諸経費をかけない取り決めのときは、右の K9 を「かけない」にします。</t>
  </si>
  <si>
    <t>　 ・値引きは、見積書の値引き（G39）と、右の K10 を足した金額です。</t>
  </si>
  <si>
    <t>　 ・消費税は、10%対象（税抜）の金額から1回で出します。1円未満は切り捨てです（見積書の型と同じ）。端数の扱いは、会社の決まりに合わせてください。</t>
  </si>
  <si>
    <t>　 ・明細の金額（数量×単価）も、数量に小数を入れて1円未満が出たときは、1行ごとに切り捨てます（紙の明細の金額を足すと、小計と合います）。</t>
  </si>
  <si>
    <t>　 ・税率は 10% だけで作っています。8% の品目がまじる請求書には使えません。</t>
  </si>
  <si>
    <t>9. 右の「確かめ（自動）」の2つが「OK」か見ます。</t>
  </si>
  <si>
    <t>　 K20 … 見積書の明細の金額の合計と、請求書に写った分の合計を比べています。</t>
  </si>
  <si>
    <t>　 「×」や「#REF!」が出たら、見積書のシートで行を足したり消したりしていないか、金額（G列）を直接打ったり消したりしていないか確かめます。</t>
  </si>
  <si>
    <t>　 行を消してしまったときは、すぐに「元に戻す」（Ctrl＋Z）を押すか、うちの型から作り直します。</t>
  </si>
  <si>
    <t>　 G 列の式を消してしまったときは、上か下の行の G 列のセルをコピーして貼るか、うちの型から作り直します。</t>
  </si>
  <si>
    <t>　 K24 … 追加・変更の行に、数量か単価の片方だけ入った行がないかを見ています。「×」が出たら、その行の数量と単価を入れます。</t>
  </si>
  <si>
    <t>10. 送る前に、3つ見比べます。</t>
  </si>
  <si>
    <t>　 ① 追加・変更 … 工事の記録（変更の打ち合わせのメモなど）と</t>
  </si>
  <si>
    <t>　 ② お支払期日 … 見積書の「お支払条件」と</t>
  </si>
  <si>
    <t>　 ③ 振込先 … 通帳と1字ずつ</t>
  </si>
  <si>
    <t>　 送るときは、宛名と、メールの送り先が、この工事の相手か確かめます（工事ごとにファイルが増えるので、別の工事の請求書を送らないように）。</t>
  </si>
  <si>
    <t>11. 請求書のシートを開いたまま、［ファイル］→［名前を付けて保存］（または［コピーを保存］）→ ファイルの種類「PDF (*.pdf)」で、PDFにします。</t>
  </si>
  <si>
    <t>　 できたPDFを開いて、請求書の1ページだけになっているか確かめます。見積書や使い方のページが入っていたら、保存の画面の［オプション］で、出す範囲を選び直します。</t>
  </si>
  <si>
    <t>12. 出した請求書のPDFは、工事番号のフォルダなどに控えます。</t>
  </si>
  <si>
    <t>　 出したあとで、そのファイルの見積書のシートを次の工事に書きかえないでください。手元の請求書の控えも変わってしまいます（送ったPDFや紙は変わりません）。次の工事は、4. から。</t>
  </si>
  <si>
    <t>■ 気をつけること</t>
  </si>
  <si>
    <t>・見積書のシートで、行を足したり消したりしないでください（請求書に写らなくなります）。明細は17行、追加・変更は5行までです。</t>
  </si>
  <si>
    <t>　 中身を消すときは、行ではなく、B〜F 列だけを選んで Delete キーを押します（G 列の金額は式なので消しません）。</t>
  </si>
  <si>
    <t>・明細が17行で足りないときは、似た作業を1行にまとめます（例：付帯部塗装 一式）。</t>
  </si>
  <si>
    <t>・見積書の金額（G列）は式です。直接打たず、数量と単価を入れます（一式は数量1・単価に金額）。</t>
  </si>
  <si>
    <t>・数量・単価・日付の欄には、数字と日付だけが入ります（「一式」「60,000円」のような字を入れると、合計が「#VALUE!」になるため）。</t>
  </si>
  <si>
    <t>・請求書のシートの白い所のうち、入れてよいのは「追加・変更」の5行と「備考」だけです。ほかは式です。</t>
  </si>
  <si>
    <t>・黄色の欄（J〜K 列）は、印刷されません。</t>
  </si>
  <si>
    <t>・請求書に書く項目は、国税庁のホームページ「インボイス制度について」で確かめてください。</t>
  </si>
  <si>
    <t>　 「この場合どう書くか」で迷ったら、税務署や税理士さんに相談してください。</t>
  </si>
  <si>
    <t>・書類の保存のしかた（メールで送った請求書などの保存は、税の決まりにかかわることがあります）は、この型では扱っていません。迷ったら、税理士や税務署に確かめてください。</t>
  </si>
  <si>
    <t>・この型は、1回で請求する形だけです。着手金・中間金・残金のように分けて請求する形、出来高払い・常用・一人親方の請求は扱っていません。</t>
  </si>
  <si>
    <t>・元請や発注者から指定の様式があるときは、そちらを使ってください。</t>
  </si>
  <si>
    <t>・口座番号や請求書のファイルは、AIに貼りつけないでください。</t>
  </si>
  <si>
    <t>■ ご相談</t>
  </si>
  <si>
    <t>自分でやる時間がない方は、まとめてお手伝いします。ご相談は、ゆいワークスのお問い合わせフォームから：https://yuiworks-contact.marustudy-form.workers.dev/</t>
  </si>
  <si>
    <t>このひな形は、ゆいワークスが配布している無料の型です。自由に書きかえて使えます。</t>
  </si>
  <si>
    <t>御　見　積　書</t>
  </si>
  <si>
    <t>諸経費の率（例 10%）</t>
  </si>
  <si>
    <t>見積番号</t>
  </si>
  <si>
    <t>発行日</t>
  </si>
  <si>
    <t>■ このシートの使い方（くわしくは「使い方」シート）</t>
  </si>
  <si>
    <t>株式会社 ○○○○　御中</t>
  </si>
  <si>
    <t>・右上の発行者の欄（G10〜G14）と、諸経費の率（J3・黄色・8% のように % を付けて入れる）を自社の内容にします。どちらも請求書のシートに写ります。</t>
  </si>
  <si>
    <t>・発行日（G4）は手で入れます（開くたびに日付が変わらないように）。</t>
  </si>
  <si>
    <t>下記のとおり、お見積り申し上げます。</t>
  </si>
  <si>
    <t>・明細は17行（20〜36行目）まで。行を足したり消したりしないでください（請求書のシートに写らなくなります）。中身を消すときは、B〜F 列だけを選んで Delete キーを押します（G 列の金額は式なので消しません）。</t>
  </si>
  <si>
    <t>・17行で足りないときは、似た作業を1行にまとめます（例：付帯部塗装 一式）。</t>
  </si>
  <si>
    <t>件名（工事名）</t>
  </si>
  <si>
    <t>屋号・会社名</t>
  </si>
  <si>
    <t>・金額（G列）は式です（数量×単価・1円未満は切り捨て）。直接打たず、数量と単価を入れます（一式は数量1・単価に金額）。</t>
  </si>
  <si>
    <t>工事場所</t>
  </si>
  <si>
    <t>住所</t>
  </si>
  <si>
    <t>・値引きがあれば G39 に金額を入れます（請求書のシートにも写ります）。</t>
  </si>
  <si>
    <t>工期・納期</t>
  </si>
  <si>
    <t>電話・メール</t>
  </si>
  <si>
    <t>・印刷は A4 たて 1枚です（印刷範囲は設定済み）。この J 列は印刷されません。</t>
  </si>
  <si>
    <t>お支払条件</t>
  </si>
  <si>
    <t>完成後 翌月末 銀行振込</t>
  </si>
  <si>
    <t>担当</t>
  </si>
  <si>
    <t>・このひな形は ゆいワークス が配布している無料の型です。自由に書きかえて使えます。</t>
  </si>
  <si>
    <t>有効期限</t>
  </si>
  <si>
    <t>発行日より 30日間</t>
  </si>
  <si>
    <t>登録番号</t>
  </si>
  <si>
    <t>御見積金額</t>
  </si>
  <si>
    <t>（消費税込）</t>
  </si>
  <si>
    <t>No</t>
  </si>
  <si>
    <t>品目・工種</t>
  </si>
  <si>
    <t>仕様・摘要</t>
  </si>
  <si>
    <t>数量</t>
  </si>
  <si>
    <t>単位</t>
  </si>
  <si>
    <t>単価</t>
  </si>
  <si>
    <t>金額</t>
  </si>
  <si>
    <t>小計</t>
  </si>
  <si>
    <t>諸経費</t>
  </si>
  <si>
    <t>値引き</t>
  </si>
  <si>
    <t>消費税（10%）</t>
  </si>
  <si>
    <t>合計（税込）</t>
  </si>
  <si>
    <t>備考</t>
  </si>
  <si>
    <t>・本見積は上記有効期限内のものです。
・仕様の変更があった場合は、別途お見積りいたします。</t>
  </si>
  <si>
    <t>請　求　書</t>
  </si>
  <si>
    <t>■ 入れる所（黄色）　※この J〜K 列は印刷されません</t>
  </si>
  <si>
    <t>請求番号</t>
  </si>
  <si>
    <t>請求書ごとに入れる</t>
  </si>
  <si>
    <t>請求日</t>
  </si>
  <si>
    <t>完了日（お引き渡し日）</t>
  </si>
  <si>
    <t>お支払期日</t>
  </si>
  <si>
    <t>下記のとおり、ご請求申し上げます。</t>
  </si>
  <si>
    <t>追加・変更は、左の 38〜42 行目に書きます。数量と単価は、両方入れます（一式は数量1）。</t>
  </si>
  <si>
    <t>諸経費を、追加・変更の分にも</t>
  </si>
  <si>
    <t>かける</t>
  </si>
  <si>
    <t>請求のときに足す値引き（円）</t>
  </si>
  <si>
    <t>最初に1回だけ入れる（会社で決まっていること）</t>
  </si>
  <si>
    <t>会社名・住所・電話・担当・登録番号は、見積書のシートの右上（G10〜G14）から写ります。</t>
  </si>
  <si>
    <t>銀行名</t>
  </si>
  <si>
    <t>支店名</t>
  </si>
  <si>
    <t>口座の種類</t>
  </si>
  <si>
    <t>ご請求金額</t>
  </si>
  <si>
    <t>口座番号</t>
  </si>
  <si>
    <t>口座名義（カナ）</t>
  </si>
  <si>
    <t>確かめ（自動・さわらない）</t>
  </si>
  <si>
    <t>見積書の明細の金額が合っているか（合計で比べる）</t>
  </si>
  <si>
    <t>見積の合計（見積書のシート）</t>
  </si>
  <si>
    <t>請求の合計（このシート）</t>
  </si>
  <si>
    <t>差（追加・変更などの分）</t>
  </si>
  <si>
    <t>追加・変更の行に、数量か単価が空の所がないか</t>
  </si>
  <si>
    <t>■ 送る前に見比べる3つ</t>
  </si>
  <si>
    <t>① 追加・変更 … 工事の記録（変更の打ち合わせのメモなど）と</t>
  </si>
  <si>
    <t>② お支払期日 … 見積書の「お支払条件」と</t>
  </si>
  <si>
    <t>③ 振込先 … 通帳と1字ずつ</t>
  </si>
  <si>
    <t>＋ 送るとき … 宛名と、メールの送り先が、この工事の相手か（別の工事の請求書を送らないように）</t>
  </si>
  <si>
    <t>PDFにしたら開いて、請求書の1ページだけになっているか確かめます（見積書や使い方のページが入っていないか）。</t>
  </si>
  <si>
    <t>追加・変更</t>
  </si>
  <si>
    <t>10%対象（税抜）</t>
  </si>
  <si>
    <t>お振込先</t>
  </si>
  <si>
    <t>・お支払期日までに、上記の口座へお振込みをお願いいたします。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</si>
</sst>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￥&quot;#,##0&quot;-&quot;"/>
  </numFmts>
  <fonts count="11">
    <font>
      <sz val="11"/>
      <color theme="1"/>
      <name val="ＭＳ Ｐゴシック"/>
      <family val="2"/>
      <scheme val="minor"/>
    </font>
    <font>
      <b/>
      <sz val="10"/>
      <name val="Yu Gothic"/>
    </font>
    <font>
      <sz val="10"/>
      <name val="Yu Gothic"/>
    </font>
    <font>
      <b/>
      <sz val="20"/>
      <name val="Yu Gothic"/>
    </font>
    <font>
      <b/>
      <sz val="13"/>
      <name val="Yu Gothic"/>
    </font>
    <font>
      <b/>
      <sz val="16"/>
      <name val="Yu Gothic"/>
    </font>
    <font>
      <sz val="9"/>
      <name val="Yu Gothic"/>
    </font>
    <font>
      <b/>
      <sz val="12"/>
      <name val="Yu Gothic"/>
    </font>
    <font>
      <b/>
      <sz val="11"/>
      <name val="Yu Gothic"/>
    </font>
    <font>
      <sz val="9"/>
      <color rgb="FF595959"/>
      <name val="Yu Gothic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FFF2CC"/>
        <bgColor rgb="FFFFF2CC"/>
      </patternFill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/>
      <bottom style="hair">
        <color rgb="FF999999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49" fontId="2" fillId="0" borderId="0" xfId="0" applyNumberFormat="1" applyFont="1"/>
    <xf numFmtId="9" fontId="2" fillId="3" borderId="0" xfId="0" applyNumberFormat="1" applyFont="1" applyFill="1" applyAlignment="1">
      <alignment horizontal="left"/>
    </xf>
    <xf numFmtId="14" fontId="2" fillId="0" borderId="0" xfId="0" applyNumberFormat="1" applyFont="1"/>
    <xf numFmtId="0" fontId="4" fillId="0" borderId="0" xfId="0" applyFont="1"/>
    <xf numFmtId="0" fontId="6" fillId="0" borderId="0" xfId="0" applyFont="1"/>
    <xf numFmtId="0" fontId="1" fillId="2" borderId="1" xfId="0" applyFont="1" applyFill="1" applyBorder="1"/>
    <xf numFmtId="0" fontId="2" fillId="0" borderId="1" xfId="0" applyFont="1" applyBorder="1"/>
    <xf numFmtId="176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shrinkToFit="1"/>
    </xf>
    <xf numFmtId="3" fontId="2" fillId="0" borderId="1" xfId="0" applyNumberFormat="1" applyFont="1" applyBorder="1"/>
    <xf numFmtId="3" fontId="7" fillId="0" borderId="1" xfId="0" applyNumberFormat="1" applyFont="1" applyBorder="1"/>
    <xf numFmtId="0" fontId="8" fillId="0" borderId="0" xfId="0" applyFont="1"/>
    <xf numFmtId="49" fontId="2" fillId="3" borderId="1" xfId="0" applyNumberFormat="1" applyFont="1" applyFill="1" applyBorder="1"/>
    <xf numFmtId="14" fontId="2" fillId="3" borderId="1" xfId="0" applyNumberFormat="1" applyFont="1" applyFill="1" applyBorder="1"/>
    <xf numFmtId="0" fontId="9" fillId="0" borderId="0" xfId="0" applyFont="1"/>
    <xf numFmtId="0" fontId="2" fillId="3" borderId="1" xfId="0" applyFont="1" applyFill="1" applyBorder="1"/>
    <xf numFmtId="3" fontId="2" fillId="3" borderId="1" xfId="0" applyNumberFormat="1" applyFont="1" applyFill="1" applyBorder="1"/>
    <xf numFmtId="0" fontId="1" fillId="2" borderId="1" xfId="0" applyFont="1" applyFill="1" applyBorder="1" applyAlignment="1">
      <alignment shrinkToFit="1"/>
    </xf>
    <xf numFmtId="0" fontId="2" fillId="4" borderId="1" xfId="0" applyFont="1" applyFill="1" applyBorder="1"/>
    <xf numFmtId="3" fontId="2" fillId="4" borderId="1" xfId="0" applyNumberFormat="1" applyFont="1" applyFill="1" applyBorder="1"/>
    <xf numFmtId="37" fontId="2" fillId="4" borderId="1" xfId="0" applyNumberFormat="1" applyFont="1" applyFill="1" applyBorder="1"/>
    <xf numFmtId="0" fontId="2" fillId="0" borderId="1" xfId="0" applyFont="1" applyBorder="1"/>
    <xf numFmtId="0" fontId="0" fillId="0" borderId="1" xfId="0" applyBorder="1"/>
    <xf numFmtId="0" fontId="2" fillId="0" borderId="2" xfId="0" applyFont="1" applyBorder="1" applyAlignment="1">
      <alignment shrinkToFit="1"/>
    </xf>
    <xf numFmtId="0" fontId="0" fillId="0" borderId="2" xfId="0" applyBorder="1"/>
    <xf numFmtId="0" fontId="2" fillId="0" borderId="1" xfId="0" applyFont="1" applyBorder="1" applyAlignment="1">
      <alignment vertical="top" wrapText="1"/>
    </xf>
    <xf numFmtId="0" fontId="3" fillId="0" borderId="0" xfId="0" applyFont="1" applyAlignment="1">
      <alignment horizontal="center"/>
    </xf>
    <xf numFmtId="0" fontId="0" fillId="0" borderId="0" xfId="0"/>
    <xf numFmtId="0" fontId="4" fillId="0" borderId="0" xfId="0" applyFont="1"/>
    <xf numFmtId="14" fontId="1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2" borderId="1" xfId="0" applyFont="1" applyFill="1" applyBorder="1" applyAlignment="1">
      <alignment vertical="center"/>
    </xf>
    <xf numFmtId="0" fontId="2" fillId="0" borderId="0" xfId="0" applyFont="1" applyAlignment="1">
      <alignment horizontal="left"/>
    </xf>
    <xf numFmtId="14" fontId="2" fillId="0" borderId="1" xfId="0" applyNumberFormat="1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14" fontId="2" fillId="0" borderId="0" xfId="0" applyNumberFormat="1" applyFont="1" applyAlignment="1">
      <alignment horizontal="left"/>
    </xf>
  </cellXfs>
  <cellStyles count="1">
    <cellStyle name="標準" xfId="0" builtinId="0"/>
  </cellStyles>
  <dxfs count="4">
    <dxf>
      <font>
        <b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E2EFDA"/>
          <bgColor rgb="FFE2EFDA"/>
        </patternFill>
      </fill>
    </dxf>
    <dxf>
      <font>
        <b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E2EFDA"/>
          <bgColor rgb="FFE2EFDA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71"/>
  <sheetViews>
    <sheetView tabSelected="1" workbookViewId="0"/>
  </sheetViews>
  <sheetFormatPr defaultRowHeight="13.2"/>
  <cols>
    <col min="1" max="1" width="110" customWidth="1"/>
  </cols>
  <sheetData>
    <row r="1" spans="1:1" ht="16.2">
      <c r="A1" s="1" t="s">
        <v>0</v>
      </c>
    </row>
    <row r="2" spans="1:1" ht="16.2">
      <c r="A2" s="2" t="s">
        <v>1</v>
      </c>
    </row>
    <row r="3" spans="1:1" ht="16.2">
      <c r="A3" s="2" t="s">
        <v>2</v>
      </c>
    </row>
    <row r="4" spans="1:1" ht="16.2">
      <c r="A4" s="2" t="s">
        <v>3</v>
      </c>
    </row>
    <row r="5" spans="1:1" ht="16.2">
      <c r="A5" s="2"/>
    </row>
    <row r="6" spans="1:1" ht="16.2">
      <c r="A6" s="1" t="s">
        <v>4</v>
      </c>
    </row>
    <row r="7" spans="1:1" ht="16.2">
      <c r="A7" s="2" t="s">
        <v>5</v>
      </c>
    </row>
    <row r="8" spans="1:1" ht="16.2">
      <c r="A8" s="2" t="s">
        <v>6</v>
      </c>
    </row>
    <row r="9" spans="1:1" ht="16.2">
      <c r="A9" s="2" t="s">
        <v>7</v>
      </c>
    </row>
    <row r="10" spans="1:1" ht="16.2">
      <c r="A10" s="2" t="s">
        <v>8</v>
      </c>
    </row>
    <row r="11" spans="1:1" ht="16.2">
      <c r="A11" s="2" t="s">
        <v>9</v>
      </c>
    </row>
    <row r="12" spans="1:1" ht="16.2">
      <c r="A12" s="2" t="s">
        <v>10</v>
      </c>
    </row>
    <row r="13" spans="1:1" ht="16.2">
      <c r="A13" s="2"/>
    </row>
    <row r="14" spans="1:1" ht="16.2">
      <c r="A14" s="1" t="s">
        <v>11</v>
      </c>
    </row>
    <row r="15" spans="1:1" ht="16.2">
      <c r="A15" s="2" t="s">
        <v>12</v>
      </c>
    </row>
    <row r="16" spans="1:1" ht="16.2">
      <c r="A16" s="2" t="s">
        <v>13</v>
      </c>
    </row>
    <row r="17" spans="1:1" ht="16.2">
      <c r="A17" s="2" t="s">
        <v>14</v>
      </c>
    </row>
    <row r="18" spans="1:1" ht="16.2">
      <c r="A18" s="2" t="s">
        <v>15</v>
      </c>
    </row>
    <row r="19" spans="1:1" ht="16.2">
      <c r="A19" s="2" t="s">
        <v>16</v>
      </c>
    </row>
    <row r="20" spans="1:1" ht="16.2">
      <c r="A20" s="2" t="s">
        <v>17</v>
      </c>
    </row>
    <row r="21" spans="1:1" ht="16.2">
      <c r="A21" s="2" t="s">
        <v>18</v>
      </c>
    </row>
    <row r="22" spans="1:1" ht="16.2">
      <c r="A22" s="2" t="s">
        <v>19</v>
      </c>
    </row>
    <row r="23" spans="1:1" ht="16.2">
      <c r="A23" s="2" t="s">
        <v>20</v>
      </c>
    </row>
    <row r="24" spans="1:1" ht="16.2">
      <c r="A24" s="2" t="s">
        <v>21</v>
      </c>
    </row>
    <row r="25" spans="1:1" ht="16.2">
      <c r="A25" s="2" t="s">
        <v>9</v>
      </c>
    </row>
    <row r="26" spans="1:1" ht="16.2">
      <c r="A26" s="2" t="s">
        <v>22</v>
      </c>
    </row>
    <row r="27" spans="1:1" ht="16.2">
      <c r="A27" s="2" t="s">
        <v>23</v>
      </c>
    </row>
    <row r="28" spans="1:1" ht="16.2">
      <c r="A28" s="2" t="s">
        <v>24</v>
      </c>
    </row>
    <row r="29" spans="1:1" ht="16.2">
      <c r="A29" s="2" t="s">
        <v>25</v>
      </c>
    </row>
    <row r="30" spans="1:1" ht="16.2">
      <c r="A30" s="2" t="s">
        <v>26</v>
      </c>
    </row>
    <row r="31" spans="1:1" ht="16.2">
      <c r="A31" s="2" t="s">
        <v>27</v>
      </c>
    </row>
    <row r="32" spans="1:1" ht="16.2">
      <c r="A32" s="2" t="s">
        <v>28</v>
      </c>
    </row>
    <row r="33" spans="1:1" ht="16.2">
      <c r="A33" s="2" t="s">
        <v>29</v>
      </c>
    </row>
    <row r="34" spans="1:1" ht="16.2">
      <c r="A34" s="2" t="s">
        <v>30</v>
      </c>
    </row>
    <row r="35" spans="1:1" ht="16.2">
      <c r="A35" s="2" t="s">
        <v>31</v>
      </c>
    </row>
    <row r="36" spans="1:1" ht="16.2">
      <c r="A36" s="2" t="s">
        <v>32</v>
      </c>
    </row>
    <row r="37" spans="1:1" ht="16.2">
      <c r="A37" s="2" t="s">
        <v>33</v>
      </c>
    </row>
    <row r="38" spans="1:1" ht="16.2">
      <c r="A38" s="2" t="s">
        <v>34</v>
      </c>
    </row>
    <row r="39" spans="1:1" ht="16.2">
      <c r="A39" s="2" t="s">
        <v>35</v>
      </c>
    </row>
    <row r="40" spans="1:1" ht="16.2">
      <c r="A40" s="2" t="s">
        <v>36</v>
      </c>
    </row>
    <row r="41" spans="1:1" ht="16.2">
      <c r="A41" s="2" t="s">
        <v>37</v>
      </c>
    </row>
    <row r="42" spans="1:1" ht="16.2">
      <c r="A42" s="2" t="s">
        <v>38</v>
      </c>
    </row>
    <row r="43" spans="1:1" ht="16.2">
      <c r="A43" s="2" t="s">
        <v>39</v>
      </c>
    </row>
    <row r="44" spans="1:1" ht="16.2">
      <c r="A44" s="2" t="s">
        <v>40</v>
      </c>
    </row>
    <row r="45" spans="1:1" ht="16.2">
      <c r="A45" s="2" t="s">
        <v>41</v>
      </c>
    </row>
    <row r="46" spans="1:1" ht="16.2">
      <c r="A46" s="2" t="s">
        <v>42</v>
      </c>
    </row>
    <row r="47" spans="1:1" ht="16.2">
      <c r="A47" s="2" t="s">
        <v>43</v>
      </c>
    </row>
    <row r="48" spans="1:1" ht="16.2">
      <c r="A48" s="2" t="s">
        <v>44</v>
      </c>
    </row>
    <row r="49" spans="1:1" ht="16.2">
      <c r="A49" s="2" t="s">
        <v>45</v>
      </c>
    </row>
    <row r="50" spans="1:1" ht="16.2">
      <c r="A50" s="2" t="s">
        <v>46</v>
      </c>
    </row>
    <row r="51" spans="1:1" ht="16.2">
      <c r="A51" s="2" t="s">
        <v>47</v>
      </c>
    </row>
    <row r="52" spans="1:1" ht="16.2">
      <c r="A52" s="2"/>
    </row>
    <row r="53" spans="1:1" ht="16.2">
      <c r="A53" s="1" t="s">
        <v>48</v>
      </c>
    </row>
    <row r="54" spans="1:1" ht="16.2">
      <c r="A54" s="2" t="s">
        <v>49</v>
      </c>
    </row>
    <row r="55" spans="1:1" ht="16.2">
      <c r="A55" s="2" t="s">
        <v>50</v>
      </c>
    </row>
    <row r="56" spans="1:1" ht="16.2">
      <c r="A56" s="2" t="s">
        <v>51</v>
      </c>
    </row>
    <row r="57" spans="1:1" ht="16.2">
      <c r="A57" s="2" t="s">
        <v>52</v>
      </c>
    </row>
    <row r="58" spans="1:1" ht="16.2">
      <c r="A58" s="2" t="s">
        <v>53</v>
      </c>
    </row>
    <row r="59" spans="1:1" ht="16.2">
      <c r="A59" s="2" t="s">
        <v>54</v>
      </c>
    </row>
    <row r="60" spans="1:1" ht="16.2">
      <c r="A60" s="2" t="s">
        <v>55</v>
      </c>
    </row>
    <row r="61" spans="1:1" ht="16.2">
      <c r="A61" s="2" t="s">
        <v>56</v>
      </c>
    </row>
    <row r="62" spans="1:1" ht="16.2">
      <c r="A62" s="2" t="s">
        <v>57</v>
      </c>
    </row>
    <row r="63" spans="1:1" ht="16.2">
      <c r="A63" s="2" t="s">
        <v>58</v>
      </c>
    </row>
    <row r="64" spans="1:1" ht="16.2">
      <c r="A64" s="2" t="s">
        <v>59</v>
      </c>
    </row>
    <row r="65" spans="1:1" ht="16.2">
      <c r="A65" s="2" t="s">
        <v>60</v>
      </c>
    </row>
    <row r="66" spans="1:1" ht="16.2">
      <c r="A66" s="2" t="s">
        <v>61</v>
      </c>
    </row>
    <row r="67" spans="1:1" ht="16.2">
      <c r="A67" s="2"/>
    </row>
    <row r="68" spans="1:1" ht="16.2">
      <c r="A68" s="1" t="s">
        <v>62</v>
      </c>
    </row>
    <row r="69" spans="1:1" ht="16.2">
      <c r="A69" s="2" t="s">
        <v>63</v>
      </c>
    </row>
    <row r="70" spans="1:1" ht="16.2">
      <c r="A70" s="2"/>
    </row>
    <row r="71" spans="1:1" ht="16.2">
      <c r="A71" s="2" t="s">
        <v>64</v>
      </c>
    </row>
  </sheetData>
  <phoneticPr fontId="10"/>
  <pageMargins left="0.75" right="0.75" top="1" bottom="1" header="0.5" footer="0.5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8"/>
  <sheetViews>
    <sheetView workbookViewId="0"/>
  </sheetViews>
  <sheetFormatPr defaultRowHeight="13.2"/>
  <cols>
    <col min="1" max="1" width="4" customWidth="1"/>
    <col min="2" max="2" width="22" customWidth="1"/>
    <col min="3" max="3" width="30" customWidth="1"/>
    <col min="4" max="4" width="7" customWidth="1"/>
    <col min="5" max="5" width="6" customWidth="1"/>
    <col min="6" max="6" width="12" customWidth="1"/>
    <col min="7" max="7" width="16" customWidth="1"/>
    <col min="8" max="8" width="12" customWidth="1"/>
    <col min="10" max="10" width="60" customWidth="1"/>
  </cols>
  <sheetData>
    <row r="1" spans="1:10" ht="32.4">
      <c r="A1" s="2"/>
      <c r="B1" s="31" t="s">
        <v>65</v>
      </c>
      <c r="C1" s="32"/>
      <c r="D1" s="32"/>
      <c r="E1" s="32"/>
      <c r="F1" s="32"/>
      <c r="G1" s="32"/>
      <c r="H1" s="2"/>
      <c r="J1" s="2"/>
    </row>
    <row r="2" spans="1:10" ht="16.2">
      <c r="A2" s="2"/>
      <c r="B2" s="2"/>
      <c r="C2" s="2"/>
      <c r="D2" s="2"/>
      <c r="E2" s="2"/>
      <c r="F2" s="2"/>
      <c r="G2" s="2"/>
      <c r="H2" s="2"/>
      <c r="J2" s="2" t="s">
        <v>66</v>
      </c>
    </row>
    <row r="3" spans="1:10" ht="16.2">
      <c r="A3" s="2"/>
      <c r="B3" s="2"/>
      <c r="C3" s="2"/>
      <c r="D3" s="2"/>
      <c r="E3" s="2"/>
      <c r="F3" s="2" t="s">
        <v>67</v>
      </c>
      <c r="G3" s="3"/>
      <c r="H3" s="2"/>
      <c r="J3" s="4">
        <v>0.1</v>
      </c>
    </row>
    <row r="4" spans="1:10" ht="16.2">
      <c r="A4" s="2"/>
      <c r="B4" s="2"/>
      <c r="C4" s="2"/>
      <c r="D4" s="2"/>
      <c r="E4" s="2"/>
      <c r="F4" s="2" t="s">
        <v>68</v>
      </c>
      <c r="G4" s="5"/>
      <c r="H4" s="2"/>
      <c r="J4" s="2"/>
    </row>
    <row r="5" spans="1:10" ht="16.2">
      <c r="A5" s="2"/>
      <c r="B5" s="2"/>
      <c r="C5" s="2"/>
      <c r="D5" s="2"/>
      <c r="E5" s="2"/>
      <c r="F5" s="2"/>
      <c r="G5" s="2"/>
      <c r="H5" s="2"/>
      <c r="J5" s="1" t="s">
        <v>69</v>
      </c>
    </row>
    <row r="6" spans="1:10" ht="21.6">
      <c r="A6" s="2"/>
      <c r="B6" s="33" t="s">
        <v>70</v>
      </c>
      <c r="C6" s="32"/>
      <c r="D6" s="32"/>
      <c r="E6" s="2"/>
      <c r="F6" s="2"/>
      <c r="G6" s="2"/>
      <c r="H6" s="2"/>
      <c r="J6" s="7" t="s">
        <v>71</v>
      </c>
    </row>
    <row r="7" spans="1:10" ht="16.2">
      <c r="A7" s="2"/>
      <c r="B7" s="2"/>
      <c r="C7" s="2"/>
      <c r="D7" s="2"/>
      <c r="E7" s="2"/>
      <c r="F7" s="2"/>
      <c r="G7" s="2"/>
      <c r="H7" s="2"/>
      <c r="J7" s="7" t="s">
        <v>72</v>
      </c>
    </row>
    <row r="8" spans="1:10" ht="16.2">
      <c r="A8" s="2"/>
      <c r="B8" s="2" t="s">
        <v>73</v>
      </c>
      <c r="C8" s="2"/>
      <c r="D8" s="2"/>
      <c r="E8" s="2"/>
      <c r="F8" s="2"/>
      <c r="G8" s="2"/>
      <c r="H8" s="2"/>
      <c r="J8" s="7" t="s">
        <v>74</v>
      </c>
    </row>
    <row r="9" spans="1:10" ht="16.2">
      <c r="A9" s="2"/>
      <c r="B9" s="2"/>
      <c r="C9" s="2"/>
      <c r="D9" s="2"/>
      <c r="E9" s="2"/>
      <c r="F9" s="2"/>
      <c r="G9" s="2"/>
      <c r="H9" s="2"/>
      <c r="J9" s="7" t="s">
        <v>75</v>
      </c>
    </row>
    <row r="10" spans="1:10" ht="16.2">
      <c r="A10" s="2"/>
      <c r="B10" s="8" t="s">
        <v>76</v>
      </c>
      <c r="C10" s="26"/>
      <c r="D10" s="27"/>
      <c r="E10" s="2"/>
      <c r="F10" s="7" t="s">
        <v>77</v>
      </c>
      <c r="G10" s="28"/>
      <c r="H10" s="29"/>
      <c r="J10" s="7" t="s">
        <v>78</v>
      </c>
    </row>
    <row r="11" spans="1:10" ht="16.2">
      <c r="A11" s="2"/>
      <c r="B11" s="8" t="s">
        <v>79</v>
      </c>
      <c r="C11" s="26"/>
      <c r="D11" s="27"/>
      <c r="E11" s="2"/>
      <c r="F11" s="7" t="s">
        <v>80</v>
      </c>
      <c r="G11" s="28"/>
      <c r="H11" s="29"/>
      <c r="J11" s="7" t="s">
        <v>81</v>
      </c>
    </row>
    <row r="12" spans="1:10" ht="16.2">
      <c r="A12" s="2"/>
      <c r="B12" s="8" t="s">
        <v>82</v>
      </c>
      <c r="C12" s="26"/>
      <c r="D12" s="27"/>
      <c r="E12" s="2"/>
      <c r="F12" s="7" t="s">
        <v>83</v>
      </c>
      <c r="G12" s="28"/>
      <c r="H12" s="29"/>
      <c r="J12" s="7" t="s">
        <v>84</v>
      </c>
    </row>
    <row r="13" spans="1:10" ht="16.2">
      <c r="A13" s="2"/>
      <c r="B13" s="8" t="s">
        <v>85</v>
      </c>
      <c r="C13" s="26" t="s">
        <v>86</v>
      </c>
      <c r="D13" s="27"/>
      <c r="E13" s="2"/>
      <c r="F13" s="7" t="s">
        <v>87</v>
      </c>
      <c r="G13" s="28"/>
      <c r="H13" s="29"/>
      <c r="J13" s="7" t="s">
        <v>88</v>
      </c>
    </row>
    <row r="14" spans="1:10" ht="16.2">
      <c r="A14" s="2"/>
      <c r="B14" s="8" t="s">
        <v>89</v>
      </c>
      <c r="C14" s="26" t="s">
        <v>90</v>
      </c>
      <c r="D14" s="27"/>
      <c r="E14" s="2"/>
      <c r="F14" s="7" t="s">
        <v>91</v>
      </c>
      <c r="G14" s="28"/>
      <c r="H14" s="29"/>
    </row>
    <row r="15" spans="1:10" ht="16.2">
      <c r="A15" s="2"/>
      <c r="B15" s="2"/>
      <c r="C15" s="2"/>
      <c r="D15" s="2"/>
      <c r="E15" s="2"/>
      <c r="F15" s="2"/>
      <c r="G15" s="2"/>
      <c r="H15" s="2"/>
    </row>
    <row r="16" spans="1:10" ht="26.4">
      <c r="A16" s="2"/>
      <c r="B16" s="6" t="s">
        <v>92</v>
      </c>
      <c r="C16" s="10">
        <f>G41</f>
        <v>0</v>
      </c>
      <c r="D16" s="2" t="s">
        <v>93</v>
      </c>
      <c r="E16" s="2"/>
      <c r="F16" s="2"/>
      <c r="G16" s="2"/>
      <c r="H16" s="2"/>
    </row>
    <row r="17" spans="1:8" ht="16.2">
      <c r="A17" s="2"/>
      <c r="B17" s="2"/>
      <c r="C17" s="2"/>
      <c r="D17" s="2"/>
      <c r="E17" s="2"/>
      <c r="F17" s="2"/>
      <c r="G17" s="2"/>
      <c r="H17" s="2"/>
    </row>
    <row r="18" spans="1:8" ht="16.2">
      <c r="A18" s="2"/>
      <c r="B18" s="2"/>
      <c r="C18" s="2"/>
      <c r="D18" s="2"/>
      <c r="E18" s="2"/>
      <c r="F18" s="2"/>
      <c r="G18" s="2"/>
      <c r="H18" s="2"/>
    </row>
    <row r="19" spans="1:8" ht="16.2">
      <c r="A19" s="11" t="s">
        <v>94</v>
      </c>
      <c r="B19" s="11" t="s">
        <v>95</v>
      </c>
      <c r="C19" s="11" t="s">
        <v>96</v>
      </c>
      <c r="D19" s="11" t="s">
        <v>97</v>
      </c>
      <c r="E19" s="11" t="s">
        <v>98</v>
      </c>
      <c r="F19" s="11" t="s">
        <v>99</v>
      </c>
      <c r="G19" s="11" t="s">
        <v>100</v>
      </c>
      <c r="H19" s="2"/>
    </row>
    <row r="20" spans="1:8" ht="16.2">
      <c r="A20" s="12">
        <v>1</v>
      </c>
      <c r="B20" s="13"/>
      <c r="C20" s="13"/>
      <c r="D20" s="9"/>
      <c r="E20" s="9"/>
      <c r="F20" s="14"/>
      <c r="G20" s="14" t="str">
        <f t="shared" ref="G20:G36" si="0">IF(OR(D20="",F20=""),"",ROUNDDOWN(D20*F20,0))</f>
        <v/>
      </c>
      <c r="H20" s="2"/>
    </row>
    <row r="21" spans="1:8" ht="16.2">
      <c r="A21" s="12">
        <v>2</v>
      </c>
      <c r="B21" s="13"/>
      <c r="C21" s="13"/>
      <c r="D21" s="9"/>
      <c r="E21" s="9"/>
      <c r="F21" s="14"/>
      <c r="G21" s="14" t="str">
        <f t="shared" si="0"/>
        <v/>
      </c>
      <c r="H21" s="2"/>
    </row>
    <row r="22" spans="1:8" ht="16.2">
      <c r="A22" s="12">
        <v>3</v>
      </c>
      <c r="B22" s="13"/>
      <c r="C22" s="13"/>
      <c r="D22" s="9"/>
      <c r="E22" s="9"/>
      <c r="F22" s="14"/>
      <c r="G22" s="14" t="str">
        <f t="shared" si="0"/>
        <v/>
      </c>
      <c r="H22" s="2"/>
    </row>
    <row r="23" spans="1:8" ht="16.2">
      <c r="A23" s="12">
        <v>4</v>
      </c>
      <c r="B23" s="13"/>
      <c r="C23" s="13"/>
      <c r="D23" s="9"/>
      <c r="E23" s="9"/>
      <c r="F23" s="14"/>
      <c r="G23" s="14" t="str">
        <f t="shared" si="0"/>
        <v/>
      </c>
      <c r="H23" s="2"/>
    </row>
    <row r="24" spans="1:8" ht="16.2">
      <c r="A24" s="12">
        <v>5</v>
      </c>
      <c r="B24" s="13"/>
      <c r="C24" s="13"/>
      <c r="D24" s="9"/>
      <c r="E24" s="9"/>
      <c r="F24" s="14"/>
      <c r="G24" s="14" t="str">
        <f t="shared" si="0"/>
        <v/>
      </c>
      <c r="H24" s="2"/>
    </row>
    <row r="25" spans="1:8" ht="16.2">
      <c r="A25" s="12">
        <v>6</v>
      </c>
      <c r="B25" s="13"/>
      <c r="C25" s="13"/>
      <c r="D25" s="9"/>
      <c r="E25" s="9"/>
      <c r="F25" s="14"/>
      <c r="G25" s="14" t="str">
        <f t="shared" si="0"/>
        <v/>
      </c>
      <c r="H25" s="2"/>
    </row>
    <row r="26" spans="1:8" ht="16.2">
      <c r="A26" s="12">
        <v>7</v>
      </c>
      <c r="B26" s="13"/>
      <c r="C26" s="13"/>
      <c r="D26" s="9"/>
      <c r="E26" s="9"/>
      <c r="F26" s="14"/>
      <c r="G26" s="14" t="str">
        <f t="shared" si="0"/>
        <v/>
      </c>
      <c r="H26" s="2"/>
    </row>
    <row r="27" spans="1:8" ht="16.2">
      <c r="A27" s="12">
        <v>8</v>
      </c>
      <c r="B27" s="13"/>
      <c r="C27" s="13"/>
      <c r="D27" s="9"/>
      <c r="E27" s="9"/>
      <c r="F27" s="14"/>
      <c r="G27" s="14" t="str">
        <f t="shared" si="0"/>
        <v/>
      </c>
      <c r="H27" s="2"/>
    </row>
    <row r="28" spans="1:8" ht="16.2">
      <c r="A28" s="12">
        <v>9</v>
      </c>
      <c r="B28" s="13"/>
      <c r="C28" s="13"/>
      <c r="D28" s="9"/>
      <c r="E28" s="9"/>
      <c r="F28" s="14"/>
      <c r="G28" s="14" t="str">
        <f t="shared" si="0"/>
        <v/>
      </c>
      <c r="H28" s="2"/>
    </row>
    <row r="29" spans="1:8" ht="16.2">
      <c r="A29" s="12">
        <v>10</v>
      </c>
      <c r="B29" s="13"/>
      <c r="C29" s="13"/>
      <c r="D29" s="9"/>
      <c r="E29" s="9"/>
      <c r="F29" s="14"/>
      <c r="G29" s="14" t="str">
        <f t="shared" si="0"/>
        <v/>
      </c>
      <c r="H29" s="2"/>
    </row>
    <row r="30" spans="1:8" ht="16.2">
      <c r="A30" s="12">
        <v>11</v>
      </c>
      <c r="B30" s="13"/>
      <c r="C30" s="13"/>
      <c r="D30" s="9"/>
      <c r="E30" s="9"/>
      <c r="F30" s="14"/>
      <c r="G30" s="14" t="str">
        <f t="shared" si="0"/>
        <v/>
      </c>
      <c r="H30" s="2"/>
    </row>
    <row r="31" spans="1:8" ht="16.2">
      <c r="A31" s="12">
        <v>12</v>
      </c>
      <c r="B31" s="13"/>
      <c r="C31" s="13"/>
      <c r="D31" s="9"/>
      <c r="E31" s="9"/>
      <c r="F31" s="14"/>
      <c r="G31" s="14" t="str">
        <f t="shared" si="0"/>
        <v/>
      </c>
      <c r="H31" s="2"/>
    </row>
    <row r="32" spans="1:8" ht="16.2">
      <c r="A32" s="12">
        <v>13</v>
      </c>
      <c r="B32" s="13"/>
      <c r="C32" s="13"/>
      <c r="D32" s="9"/>
      <c r="E32" s="9"/>
      <c r="F32" s="14"/>
      <c r="G32" s="14" t="str">
        <f t="shared" si="0"/>
        <v/>
      </c>
      <c r="H32" s="2"/>
    </row>
    <row r="33" spans="1:8" ht="16.2">
      <c r="A33" s="12">
        <v>14</v>
      </c>
      <c r="B33" s="13"/>
      <c r="C33" s="13"/>
      <c r="D33" s="9"/>
      <c r="E33" s="9"/>
      <c r="F33" s="14"/>
      <c r="G33" s="14" t="str">
        <f t="shared" si="0"/>
        <v/>
      </c>
      <c r="H33" s="2"/>
    </row>
    <row r="34" spans="1:8" ht="16.2">
      <c r="A34" s="12">
        <v>15</v>
      </c>
      <c r="B34" s="13"/>
      <c r="C34" s="13"/>
      <c r="D34" s="9"/>
      <c r="E34" s="9"/>
      <c r="F34" s="14"/>
      <c r="G34" s="14" t="str">
        <f t="shared" si="0"/>
        <v/>
      </c>
      <c r="H34" s="2"/>
    </row>
    <row r="35" spans="1:8" ht="16.2">
      <c r="A35" s="12">
        <v>16</v>
      </c>
      <c r="B35" s="13"/>
      <c r="C35" s="13"/>
      <c r="D35" s="9"/>
      <c r="E35" s="9"/>
      <c r="F35" s="14"/>
      <c r="G35" s="14" t="str">
        <f t="shared" si="0"/>
        <v/>
      </c>
      <c r="H35" s="2"/>
    </row>
    <row r="36" spans="1:8" ht="16.2">
      <c r="A36" s="12">
        <v>17</v>
      </c>
      <c r="B36" s="13"/>
      <c r="C36" s="13"/>
      <c r="D36" s="9"/>
      <c r="E36" s="9"/>
      <c r="F36" s="14"/>
      <c r="G36" s="14" t="str">
        <f t="shared" si="0"/>
        <v/>
      </c>
      <c r="H36" s="2"/>
    </row>
    <row r="37" spans="1:8" ht="16.2">
      <c r="A37" s="2"/>
      <c r="B37" s="2"/>
      <c r="C37" s="2"/>
      <c r="D37" s="2"/>
      <c r="E37" s="2"/>
      <c r="F37" s="8" t="s">
        <v>101</v>
      </c>
      <c r="G37" s="14">
        <f>SUM(G20:G36)</f>
        <v>0</v>
      </c>
      <c r="H37" s="2"/>
    </row>
    <row r="38" spans="1:8" ht="16.2">
      <c r="A38" s="2"/>
      <c r="B38" s="2"/>
      <c r="C38" s="2"/>
      <c r="D38" s="2"/>
      <c r="E38" s="2"/>
      <c r="F38" s="8" t="s">
        <v>102</v>
      </c>
      <c r="G38" s="14">
        <f>ROUNDDOWN(G37*$J$3,0)</f>
        <v>0</v>
      </c>
      <c r="H38" s="2"/>
    </row>
    <row r="39" spans="1:8" ht="16.2">
      <c r="A39" s="2"/>
      <c r="B39" s="2"/>
      <c r="C39" s="2"/>
      <c r="D39" s="2"/>
      <c r="E39" s="2"/>
      <c r="F39" s="8" t="s">
        <v>103</v>
      </c>
      <c r="G39" s="14">
        <v>0</v>
      </c>
      <c r="H39" s="2"/>
    </row>
    <row r="40" spans="1:8" ht="16.2">
      <c r="A40" s="2"/>
      <c r="B40" s="2"/>
      <c r="C40" s="2"/>
      <c r="D40" s="2"/>
      <c r="E40" s="2"/>
      <c r="F40" s="8" t="s">
        <v>104</v>
      </c>
      <c r="G40" s="14">
        <f>ROUNDDOWN((G37+G38-G39)*0.1,0)</f>
        <v>0</v>
      </c>
      <c r="H40" s="2"/>
    </row>
    <row r="41" spans="1:8" ht="19.8">
      <c r="A41" s="2"/>
      <c r="B41" s="2"/>
      <c r="C41" s="2"/>
      <c r="D41" s="2"/>
      <c r="E41" s="2"/>
      <c r="F41" s="8" t="s">
        <v>105</v>
      </c>
      <c r="G41" s="15">
        <f>G37+G38-G39+G40</f>
        <v>0</v>
      </c>
      <c r="H41" s="2"/>
    </row>
    <row r="42" spans="1:8" ht="16.2">
      <c r="A42" s="2"/>
      <c r="B42" s="2"/>
      <c r="C42" s="2"/>
      <c r="D42" s="2"/>
      <c r="E42" s="2"/>
      <c r="F42" s="2"/>
      <c r="G42" s="2"/>
      <c r="H42" s="2"/>
    </row>
    <row r="43" spans="1:8" ht="16.2">
      <c r="A43" s="2"/>
      <c r="B43" s="1" t="s">
        <v>106</v>
      </c>
      <c r="C43" s="2"/>
      <c r="D43" s="2"/>
      <c r="E43" s="2"/>
      <c r="F43" s="2"/>
      <c r="G43" s="2"/>
      <c r="H43" s="2"/>
    </row>
    <row r="44" spans="1:8" ht="16.2">
      <c r="A44" s="2"/>
      <c r="B44" s="30" t="s">
        <v>107</v>
      </c>
      <c r="C44" s="27"/>
      <c r="D44" s="27"/>
      <c r="E44" s="27"/>
      <c r="F44" s="2"/>
      <c r="G44" s="2"/>
      <c r="H44" s="2"/>
    </row>
    <row r="45" spans="1:8" ht="16.2">
      <c r="A45" s="2"/>
      <c r="B45" s="27"/>
      <c r="C45" s="27"/>
      <c r="D45" s="27"/>
      <c r="E45" s="27"/>
      <c r="F45" s="2"/>
      <c r="G45" s="2"/>
      <c r="H45" s="2"/>
    </row>
    <row r="46" spans="1:8" ht="16.2">
      <c r="A46" s="2"/>
      <c r="B46" s="27"/>
      <c r="C46" s="27"/>
      <c r="D46" s="27"/>
      <c r="E46" s="27"/>
      <c r="F46" s="2"/>
      <c r="G46" s="2"/>
      <c r="H46" s="2"/>
    </row>
    <row r="47" spans="1:8" ht="16.2">
      <c r="A47" s="2"/>
      <c r="B47" s="27"/>
      <c r="C47" s="27"/>
      <c r="D47" s="27"/>
      <c r="E47" s="27"/>
      <c r="F47" s="2"/>
      <c r="G47" s="2"/>
      <c r="H47" s="2"/>
    </row>
    <row r="48" spans="1:8" ht="16.2">
      <c r="A48" s="2"/>
      <c r="B48" s="2"/>
      <c r="C48" s="2"/>
      <c r="D48" s="2"/>
      <c r="E48" s="2"/>
      <c r="F48" s="2"/>
      <c r="G48" s="2"/>
      <c r="H48" s="2"/>
    </row>
  </sheetData>
  <mergeCells count="13">
    <mergeCell ref="B1:G1"/>
    <mergeCell ref="C14:D14"/>
    <mergeCell ref="G14:H14"/>
    <mergeCell ref="C13:D13"/>
    <mergeCell ref="G13:H13"/>
    <mergeCell ref="B6:D6"/>
    <mergeCell ref="C12:D12"/>
    <mergeCell ref="G12:H12"/>
    <mergeCell ref="C10:D10"/>
    <mergeCell ref="B44:E47"/>
    <mergeCell ref="C11:D11"/>
    <mergeCell ref="G10:H10"/>
    <mergeCell ref="G11:H11"/>
  </mergeCells>
  <phoneticPr fontId="10"/>
  <dataValidations count="5">
    <dataValidation type="decimal" allowBlank="1" showErrorMessage="1" errorTitle="率を % で入れてください" error="8% のように、% を付けて入れます（0%〜100%）。" sqref="J3" xr:uid="{00000000-0002-0000-0100-000000000000}">
      <formula1>0</formula1>
      <formula2>1</formula2>
    </dataValidation>
    <dataValidation type="whole" operator="greaterThanOrEqual" allowBlank="1" showErrorMessage="1" errorTitle="値引きを数字で入れてください" error="値引きの金額を、マイナス（-）や▲を付けずに、数字だけで入れます（例：14000）。" sqref="G39" xr:uid="{00000000-0002-0000-0100-000001000000}">
      <formula1>0</formula1>
    </dataValidation>
    <dataValidation type="date" allowBlank="1" showErrorMessage="1" errorTitle="日付を入れてください" error="2026/10/30 のように入れます（2026.10.30 のような点の書き方は日付になりません）。" sqref="G4" xr:uid="{00000000-0002-0000-0100-000002000000}">
      <formula1>36526</formula1>
      <formula2>73050</formula2>
    </dataValidation>
    <dataValidation type="decimal" operator="greaterThanOrEqual" allowBlank="1" showErrorMessage="1" errorTitle="数量を数字で入れてください" error="数字だけで入れます（例：12.5）。一式は、数量を 1、単位の欄に「式」と書きます。" sqref="D20:D36" xr:uid="{00000000-0002-0000-0100-000003000000}">
      <formula1>0</formula1>
    </dataValidation>
    <dataValidation type="decimal" allowBlank="1" showErrorMessage="1" errorTitle="単価を数字で入れてください" error="円の金額を、数字だけで入れます（例：60000）。" sqref="F20:F36" xr:uid="{00000000-0002-0000-0100-000004000000}">
      <formula1>-999999999</formula1>
      <formula2>999999999</formula2>
    </dataValidation>
  </dataValidations>
  <printOptions horizontalCentered="1"/>
  <pageMargins left="0.5" right="0.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8"/>
  <sheetViews>
    <sheetView workbookViewId="0"/>
  </sheetViews>
  <sheetFormatPr defaultRowHeight="13.2"/>
  <cols>
    <col min="1" max="1" width="4" customWidth="1"/>
    <col min="2" max="2" width="22" customWidth="1"/>
    <col min="3" max="3" width="30" customWidth="1"/>
    <col min="4" max="4" width="7" customWidth="1"/>
    <col min="5" max="5" width="6" customWidth="1"/>
    <col min="6" max="6" width="17.44140625" customWidth="1"/>
    <col min="7" max="7" width="16" customWidth="1"/>
    <col min="8" max="8" width="12" customWidth="1"/>
    <col min="9" max="9" width="2" customWidth="1"/>
    <col min="10" max="10" width="51" customWidth="1"/>
    <col min="11" max="11" width="31" customWidth="1"/>
    <col min="12" max="12" width="4" customWidth="1"/>
  </cols>
  <sheetData>
    <row r="1" spans="1:11" ht="32.4">
      <c r="A1" s="2"/>
      <c r="B1" s="31" t="s">
        <v>108</v>
      </c>
      <c r="C1" s="32"/>
      <c r="D1" s="32"/>
      <c r="E1" s="32"/>
      <c r="F1" s="32"/>
      <c r="G1" s="32"/>
      <c r="H1" s="2"/>
      <c r="J1" s="16" t="s">
        <v>109</v>
      </c>
      <c r="K1" s="2"/>
    </row>
    <row r="2" spans="1:11" ht="16.2">
      <c r="A2" s="2"/>
      <c r="B2" s="2"/>
      <c r="C2" s="2"/>
      <c r="D2" s="2"/>
      <c r="E2" s="2"/>
      <c r="F2" s="2"/>
      <c r="G2" s="2"/>
      <c r="H2" s="2"/>
      <c r="J2" s="2"/>
      <c r="K2" s="2"/>
    </row>
    <row r="3" spans="1:11" ht="16.2">
      <c r="A3" s="2"/>
      <c r="B3" s="2"/>
      <c r="C3" s="2"/>
      <c r="D3" s="2"/>
      <c r="E3" s="2"/>
      <c r="F3" s="2" t="s">
        <v>110</v>
      </c>
      <c r="G3" s="37" t="str">
        <f>IF(K4="","",K4)</f>
        <v/>
      </c>
      <c r="H3" s="32"/>
      <c r="J3" s="1" t="s">
        <v>111</v>
      </c>
      <c r="K3" s="2"/>
    </row>
    <row r="4" spans="1:11" ht="16.2">
      <c r="A4" s="2"/>
      <c r="B4" s="2"/>
      <c r="C4" s="2"/>
      <c r="D4" s="2"/>
      <c r="E4" s="2"/>
      <c r="F4" s="2" t="s">
        <v>112</v>
      </c>
      <c r="G4" s="40" t="str">
        <f>IF(K5="","",K5)</f>
        <v/>
      </c>
      <c r="H4" s="32"/>
      <c r="J4" s="2" t="s">
        <v>110</v>
      </c>
      <c r="K4" s="17"/>
    </row>
    <row r="5" spans="1:11" ht="16.2">
      <c r="A5" s="2"/>
      <c r="B5" s="2"/>
      <c r="C5" s="2"/>
      <c r="D5" s="2"/>
      <c r="E5" s="2"/>
      <c r="F5" s="2"/>
      <c r="G5" s="2"/>
      <c r="H5" s="2"/>
      <c r="J5" s="2" t="s">
        <v>112</v>
      </c>
      <c r="K5" s="18"/>
    </row>
    <row r="6" spans="1:11" ht="21.6">
      <c r="A6" s="2"/>
      <c r="B6" s="33" t="str">
        <f>IF(見積書!B6="","",見積書!B6)</f>
        <v>株式会社 ○○○○　御中</v>
      </c>
      <c r="C6" s="32"/>
      <c r="D6" s="32"/>
      <c r="E6" s="2"/>
      <c r="F6" s="2"/>
      <c r="G6" s="2"/>
      <c r="H6" s="2"/>
      <c r="J6" s="2" t="s">
        <v>113</v>
      </c>
      <c r="K6" s="18"/>
    </row>
    <row r="7" spans="1:11" ht="16.2">
      <c r="A7" s="2"/>
      <c r="B7" s="2"/>
      <c r="C7" s="2"/>
      <c r="D7" s="2"/>
      <c r="E7" s="2"/>
      <c r="F7" s="2"/>
      <c r="G7" s="2"/>
      <c r="H7" s="2"/>
      <c r="J7" s="2" t="s">
        <v>114</v>
      </c>
      <c r="K7" s="18"/>
    </row>
    <row r="8" spans="1:11" ht="16.2">
      <c r="A8" s="2"/>
      <c r="B8" s="2" t="s">
        <v>115</v>
      </c>
      <c r="C8" s="2"/>
      <c r="D8" s="2"/>
      <c r="E8" s="2"/>
      <c r="F8" s="2"/>
      <c r="G8" s="2"/>
      <c r="H8" s="2"/>
      <c r="J8" s="19" t="s">
        <v>116</v>
      </c>
      <c r="K8" s="2"/>
    </row>
    <row r="9" spans="1:11" ht="16.2">
      <c r="A9" s="2"/>
      <c r="B9" s="2"/>
      <c r="C9" s="2"/>
      <c r="D9" s="2"/>
      <c r="E9" s="2"/>
      <c r="F9" s="2"/>
      <c r="G9" s="2"/>
      <c r="H9" s="2"/>
      <c r="J9" s="2" t="s">
        <v>117</v>
      </c>
      <c r="K9" s="20" t="s">
        <v>118</v>
      </c>
    </row>
    <row r="10" spans="1:11" ht="16.2">
      <c r="A10" s="2"/>
      <c r="B10" s="8" t="s">
        <v>76</v>
      </c>
      <c r="C10" s="35" t="str">
        <f>IF(見積書!C10="","",見積書!C10)</f>
        <v/>
      </c>
      <c r="D10" s="27"/>
      <c r="E10" s="2"/>
      <c r="F10" s="7" t="s">
        <v>77</v>
      </c>
      <c r="G10" s="28" t="str">
        <f>IF(見積書!G10="","",見積書!G10)</f>
        <v/>
      </c>
      <c r="H10" s="29"/>
      <c r="J10" s="2" t="s">
        <v>119</v>
      </c>
      <c r="K10" s="21"/>
    </row>
    <row r="11" spans="1:11" ht="16.2">
      <c r="A11" s="2"/>
      <c r="B11" s="8" t="s">
        <v>79</v>
      </c>
      <c r="C11" s="35" t="str">
        <f>IF(見積書!C11="","",見積書!C11)</f>
        <v/>
      </c>
      <c r="D11" s="27"/>
      <c r="E11" s="2"/>
      <c r="F11" s="7" t="s">
        <v>80</v>
      </c>
      <c r="G11" s="28" t="str">
        <f>IF(見積書!G11="","",見積書!G11)</f>
        <v/>
      </c>
      <c r="H11" s="29"/>
      <c r="J11" s="1" t="s">
        <v>120</v>
      </c>
      <c r="K11" s="2"/>
    </row>
    <row r="12" spans="1:11" ht="16.2">
      <c r="A12" s="2"/>
      <c r="B12" s="22" t="s">
        <v>113</v>
      </c>
      <c r="C12" s="38" t="str">
        <f>IF(K6="","",K6)</f>
        <v/>
      </c>
      <c r="D12" s="27"/>
      <c r="E12" s="2"/>
      <c r="F12" s="7" t="s">
        <v>83</v>
      </c>
      <c r="G12" s="28" t="str">
        <f>IF(見積書!G12="","",見積書!G12)</f>
        <v/>
      </c>
      <c r="H12" s="29"/>
      <c r="J12" s="19" t="s">
        <v>121</v>
      </c>
      <c r="K12" s="2"/>
    </row>
    <row r="13" spans="1:11" ht="16.2">
      <c r="A13" s="2"/>
      <c r="B13" s="8" t="s">
        <v>85</v>
      </c>
      <c r="C13" s="35" t="str">
        <f>IF(見積書!C13="","",見積書!C13)</f>
        <v>完成後 翌月末 銀行振込</v>
      </c>
      <c r="D13" s="27"/>
      <c r="E13" s="2"/>
      <c r="F13" s="7" t="s">
        <v>87</v>
      </c>
      <c r="G13" s="28" t="str">
        <f>IF(見積書!G13="","",見積書!G13)</f>
        <v/>
      </c>
      <c r="H13" s="29"/>
      <c r="J13" s="2" t="s">
        <v>122</v>
      </c>
      <c r="K13" s="20"/>
    </row>
    <row r="14" spans="1:11" ht="16.2">
      <c r="A14" s="2"/>
      <c r="B14" s="8" t="s">
        <v>114</v>
      </c>
      <c r="C14" s="34" t="str">
        <f>IF(K7="","",K7)</f>
        <v/>
      </c>
      <c r="D14" s="27"/>
      <c r="E14" s="2"/>
      <c r="F14" s="7" t="s">
        <v>91</v>
      </c>
      <c r="G14" s="28" t="str">
        <f>IF(見積書!G14="","",見積書!G14)</f>
        <v/>
      </c>
      <c r="H14" s="29"/>
      <c r="J14" s="2" t="s">
        <v>123</v>
      </c>
      <c r="K14" s="20"/>
    </row>
    <row r="15" spans="1:11" ht="16.2">
      <c r="A15" s="2"/>
      <c r="B15" s="2"/>
      <c r="C15" s="2"/>
      <c r="D15" s="2"/>
      <c r="E15" s="2"/>
      <c r="F15" s="2"/>
      <c r="G15" s="2"/>
      <c r="H15" s="2"/>
      <c r="J15" s="2" t="s">
        <v>124</v>
      </c>
      <c r="K15" s="20"/>
    </row>
    <row r="16" spans="1:11" ht="26.4">
      <c r="A16" s="2"/>
      <c r="B16" s="6" t="s">
        <v>125</v>
      </c>
      <c r="C16" s="10">
        <f>G48</f>
        <v>0</v>
      </c>
      <c r="D16" s="2" t="s">
        <v>93</v>
      </c>
      <c r="E16" s="2"/>
      <c r="F16" s="2"/>
      <c r="G16" s="2"/>
      <c r="H16" s="2"/>
      <c r="J16" s="2" t="s">
        <v>126</v>
      </c>
      <c r="K16" s="17"/>
    </row>
    <row r="17" spans="1:11" ht="16.2">
      <c r="A17" s="2"/>
      <c r="B17" s="2"/>
      <c r="C17" s="2"/>
      <c r="D17" s="2"/>
      <c r="E17" s="2"/>
      <c r="F17" s="2"/>
      <c r="G17" s="2"/>
      <c r="H17" s="2"/>
      <c r="J17" s="2" t="s">
        <v>127</v>
      </c>
      <c r="K17" s="20"/>
    </row>
    <row r="18" spans="1:11" ht="16.2">
      <c r="A18" s="2"/>
      <c r="B18" s="2"/>
      <c r="C18" s="2"/>
      <c r="D18" s="2"/>
      <c r="E18" s="2"/>
      <c r="F18" s="2"/>
      <c r="G18" s="2"/>
      <c r="H18" s="2"/>
      <c r="J18" s="2"/>
      <c r="K18" s="2"/>
    </row>
    <row r="19" spans="1:11" ht="16.2">
      <c r="A19" s="11" t="s">
        <v>94</v>
      </c>
      <c r="B19" s="11" t="s">
        <v>95</v>
      </c>
      <c r="C19" s="11" t="s">
        <v>96</v>
      </c>
      <c r="D19" s="11" t="s">
        <v>97</v>
      </c>
      <c r="E19" s="11" t="s">
        <v>98</v>
      </c>
      <c r="F19" s="11" t="s">
        <v>99</v>
      </c>
      <c r="G19" s="11" t="s">
        <v>100</v>
      </c>
      <c r="H19" s="2"/>
      <c r="J19" s="1" t="s">
        <v>128</v>
      </c>
      <c r="K19" s="2"/>
    </row>
    <row r="20" spans="1:11" ht="16.2">
      <c r="A20" s="12">
        <v>1</v>
      </c>
      <c r="B20" s="13" t="str">
        <f>IF(見積書!B20="","",見積書!B20)</f>
        <v/>
      </c>
      <c r="C20" s="13" t="str">
        <f>IF(見積書!C20="","",見積書!C20)</f>
        <v/>
      </c>
      <c r="D20" s="9" t="str">
        <f>IF(見積書!D20="","",見積書!D20)</f>
        <v/>
      </c>
      <c r="E20" s="9" t="str">
        <f>IF(見積書!E20="","",見積書!E20)</f>
        <v/>
      </c>
      <c r="F20" s="14" t="str">
        <f>IF(見積書!F20="","",見積書!F20)</f>
        <v/>
      </c>
      <c r="G20" s="14" t="str">
        <f t="shared" ref="G20:G36" si="0">IF(OR(D20="",F20=""),"",ROUNDDOWN(D20*F20,0))</f>
        <v/>
      </c>
      <c r="H20" s="2"/>
      <c r="J20" s="2" t="s">
        <v>129</v>
      </c>
      <c r="K20" s="23" t="str">
        <f>IF(見積書!G37=0,"（見積書の明細がまだ空です）",IF(SUM(G20:G36)=見積書!G37,"OK","× 合いません（行を足した・消した、または金額を直接打った所がないか）"))</f>
        <v>（見積書の明細がまだ空です）</v>
      </c>
    </row>
    <row r="21" spans="1:11" ht="16.2">
      <c r="A21" s="12">
        <v>2</v>
      </c>
      <c r="B21" s="13" t="str">
        <f>IF(見積書!B21="","",見積書!B21)</f>
        <v/>
      </c>
      <c r="C21" s="13" t="str">
        <f>IF(見積書!C21="","",見積書!C21)</f>
        <v/>
      </c>
      <c r="D21" s="9" t="str">
        <f>IF(見積書!D21="","",見積書!D21)</f>
        <v/>
      </c>
      <c r="E21" s="9" t="str">
        <f>IF(見積書!E21="","",見積書!E21)</f>
        <v/>
      </c>
      <c r="F21" s="14" t="str">
        <f>IF(見積書!F21="","",見積書!F21)</f>
        <v/>
      </c>
      <c r="G21" s="14" t="str">
        <f t="shared" si="0"/>
        <v/>
      </c>
      <c r="H21" s="2"/>
      <c r="J21" s="2" t="s">
        <v>130</v>
      </c>
      <c r="K21" s="24">
        <f>見積書!G41</f>
        <v>0</v>
      </c>
    </row>
    <row r="22" spans="1:11" ht="16.2">
      <c r="A22" s="12">
        <v>3</v>
      </c>
      <c r="B22" s="13" t="str">
        <f>IF(見積書!B22="","",見積書!B22)</f>
        <v/>
      </c>
      <c r="C22" s="13" t="str">
        <f>IF(見積書!C22="","",見積書!C22)</f>
        <v/>
      </c>
      <c r="D22" s="9" t="str">
        <f>IF(見積書!D22="","",見積書!D22)</f>
        <v/>
      </c>
      <c r="E22" s="9" t="str">
        <f>IF(見積書!E22="","",見積書!E22)</f>
        <v/>
      </c>
      <c r="F22" s="14" t="str">
        <f>IF(見積書!F22="","",見積書!F22)</f>
        <v/>
      </c>
      <c r="G22" s="14" t="str">
        <f t="shared" si="0"/>
        <v/>
      </c>
      <c r="H22" s="2"/>
      <c r="J22" s="2" t="s">
        <v>131</v>
      </c>
      <c r="K22" s="24">
        <f>G48</f>
        <v>0</v>
      </c>
    </row>
    <row r="23" spans="1:11" ht="16.2">
      <c r="A23" s="12">
        <v>4</v>
      </c>
      <c r="B23" s="13" t="str">
        <f>IF(見積書!B23="","",見積書!B23)</f>
        <v/>
      </c>
      <c r="C23" s="13" t="str">
        <f>IF(見積書!C23="","",見積書!C23)</f>
        <v/>
      </c>
      <c r="D23" s="9" t="str">
        <f>IF(見積書!D23="","",見積書!D23)</f>
        <v/>
      </c>
      <c r="E23" s="9" t="str">
        <f>IF(見積書!E23="","",見積書!E23)</f>
        <v/>
      </c>
      <c r="F23" s="14" t="str">
        <f>IF(見積書!F23="","",見積書!F23)</f>
        <v/>
      </c>
      <c r="G23" s="14" t="str">
        <f t="shared" si="0"/>
        <v/>
      </c>
      <c r="H23" s="2"/>
      <c r="J23" s="2" t="s">
        <v>132</v>
      </c>
      <c r="K23" s="25">
        <f>K22-K21</f>
        <v>0</v>
      </c>
    </row>
    <row r="24" spans="1:11" ht="16.2">
      <c r="A24" s="12">
        <v>5</v>
      </c>
      <c r="B24" s="13" t="str">
        <f>IF(見積書!B24="","",見積書!B24)</f>
        <v/>
      </c>
      <c r="C24" s="13" t="str">
        <f>IF(見積書!C24="","",見積書!C24)</f>
        <v/>
      </c>
      <c r="D24" s="9" t="str">
        <f>IF(見積書!D24="","",見積書!D24)</f>
        <v/>
      </c>
      <c r="E24" s="9" t="str">
        <f>IF(見積書!E24="","",見積書!E24)</f>
        <v/>
      </c>
      <c r="F24" s="14" t="str">
        <f>IF(見積書!F24="","",見積書!F24)</f>
        <v/>
      </c>
      <c r="G24" s="14" t="str">
        <f t="shared" si="0"/>
        <v/>
      </c>
      <c r="H24" s="2"/>
      <c r="J24" s="2" t="s">
        <v>133</v>
      </c>
      <c r="K24" s="23" t="str">
        <f>IF(OR(AND(F38&lt;&gt;"",D38=""),AND(D38&lt;&gt;"",F38=""),AND(F39&lt;&gt;"",D39=""),AND(D39&lt;&gt;"",F39=""),AND(F40&lt;&gt;"",D40=""),AND(D40&lt;&gt;"",F40=""),AND(F41&lt;&gt;"",D41=""),AND(D41&lt;&gt;"",F41=""),AND(F42&lt;&gt;"",D42=""),AND(D42&lt;&gt;"",F42="")),"× 数量か単価が空の行があります（追加・変更）","OK")</f>
        <v>OK</v>
      </c>
    </row>
    <row r="25" spans="1:11" ht="16.2">
      <c r="A25" s="12">
        <v>6</v>
      </c>
      <c r="B25" s="13" t="str">
        <f>IF(見積書!B25="","",見積書!B25)</f>
        <v/>
      </c>
      <c r="C25" s="13" t="str">
        <f>IF(見積書!C25="","",見積書!C25)</f>
        <v/>
      </c>
      <c r="D25" s="9" t="str">
        <f>IF(見積書!D25="","",見積書!D25)</f>
        <v/>
      </c>
      <c r="E25" s="9" t="str">
        <f>IF(見積書!E25="","",見積書!E25)</f>
        <v/>
      </c>
      <c r="F25" s="14" t="str">
        <f>IF(見積書!F25="","",見積書!F25)</f>
        <v/>
      </c>
      <c r="G25" s="14" t="str">
        <f t="shared" si="0"/>
        <v/>
      </c>
      <c r="H25" s="2"/>
      <c r="J25" s="1" t="s">
        <v>134</v>
      </c>
      <c r="K25" s="2"/>
    </row>
    <row r="26" spans="1:11" ht="16.2">
      <c r="A26" s="12">
        <v>7</v>
      </c>
      <c r="B26" s="13" t="str">
        <f>IF(見積書!B26="","",見積書!B26)</f>
        <v/>
      </c>
      <c r="C26" s="13" t="str">
        <f>IF(見積書!C26="","",見積書!C26)</f>
        <v/>
      </c>
      <c r="D26" s="9" t="str">
        <f>IF(見積書!D26="","",見積書!D26)</f>
        <v/>
      </c>
      <c r="E26" s="9" t="str">
        <f>IF(見積書!E26="","",見積書!E26)</f>
        <v/>
      </c>
      <c r="F26" s="14" t="str">
        <f>IF(見積書!F26="","",見積書!F26)</f>
        <v/>
      </c>
      <c r="G26" s="14" t="str">
        <f t="shared" si="0"/>
        <v/>
      </c>
      <c r="H26" s="2"/>
      <c r="J26" s="7" t="s">
        <v>135</v>
      </c>
      <c r="K26" s="2"/>
    </row>
    <row r="27" spans="1:11" ht="16.2">
      <c r="A27" s="12">
        <v>8</v>
      </c>
      <c r="B27" s="13" t="str">
        <f>IF(見積書!B27="","",見積書!B27)</f>
        <v/>
      </c>
      <c r="C27" s="13" t="str">
        <f>IF(見積書!C27="","",見積書!C27)</f>
        <v/>
      </c>
      <c r="D27" s="9" t="str">
        <f>IF(見積書!D27="","",見積書!D27)</f>
        <v/>
      </c>
      <c r="E27" s="9" t="str">
        <f>IF(見積書!E27="","",見積書!E27)</f>
        <v/>
      </c>
      <c r="F27" s="14" t="str">
        <f>IF(見積書!F27="","",見積書!F27)</f>
        <v/>
      </c>
      <c r="G27" s="14" t="str">
        <f t="shared" si="0"/>
        <v/>
      </c>
      <c r="H27" s="2"/>
      <c r="J27" s="7" t="s">
        <v>136</v>
      </c>
      <c r="K27" s="2"/>
    </row>
    <row r="28" spans="1:11" ht="16.2">
      <c r="A28" s="12">
        <v>9</v>
      </c>
      <c r="B28" s="13" t="str">
        <f>IF(見積書!B28="","",見積書!B28)</f>
        <v/>
      </c>
      <c r="C28" s="13" t="str">
        <f>IF(見積書!C28="","",見積書!C28)</f>
        <v/>
      </c>
      <c r="D28" s="9" t="str">
        <f>IF(見積書!D28="","",見積書!D28)</f>
        <v/>
      </c>
      <c r="E28" s="9" t="str">
        <f>IF(見積書!E28="","",見積書!E28)</f>
        <v/>
      </c>
      <c r="F28" s="14" t="str">
        <f>IF(見積書!F28="","",見積書!F28)</f>
        <v/>
      </c>
      <c r="G28" s="14" t="str">
        <f t="shared" si="0"/>
        <v/>
      </c>
      <c r="H28" s="2"/>
      <c r="J28" s="7" t="s">
        <v>137</v>
      </c>
      <c r="K28" s="2"/>
    </row>
    <row r="29" spans="1:11" ht="16.2">
      <c r="A29" s="12">
        <v>10</v>
      </c>
      <c r="B29" s="13" t="str">
        <f>IF(見積書!B29="","",見積書!B29)</f>
        <v/>
      </c>
      <c r="C29" s="13" t="str">
        <f>IF(見積書!C29="","",見積書!C29)</f>
        <v/>
      </c>
      <c r="D29" s="9" t="str">
        <f>IF(見積書!D29="","",見積書!D29)</f>
        <v/>
      </c>
      <c r="E29" s="9" t="str">
        <f>IF(見積書!E29="","",見積書!E29)</f>
        <v/>
      </c>
      <c r="F29" s="14" t="str">
        <f>IF(見積書!F29="","",見積書!F29)</f>
        <v/>
      </c>
      <c r="G29" s="14" t="str">
        <f t="shared" si="0"/>
        <v/>
      </c>
      <c r="H29" s="2"/>
      <c r="J29" s="7" t="s">
        <v>138</v>
      </c>
      <c r="K29" s="2"/>
    </row>
    <row r="30" spans="1:11" ht="16.2">
      <c r="A30" s="12">
        <v>11</v>
      </c>
      <c r="B30" s="13" t="str">
        <f>IF(見積書!B30="","",見積書!B30)</f>
        <v/>
      </c>
      <c r="C30" s="13" t="str">
        <f>IF(見積書!C30="","",見積書!C30)</f>
        <v/>
      </c>
      <c r="D30" s="9" t="str">
        <f>IF(見積書!D30="","",見積書!D30)</f>
        <v/>
      </c>
      <c r="E30" s="9" t="str">
        <f>IF(見積書!E30="","",見積書!E30)</f>
        <v/>
      </c>
      <c r="F30" s="14" t="str">
        <f>IF(見積書!F30="","",見積書!F30)</f>
        <v/>
      </c>
      <c r="G30" s="14" t="str">
        <f t="shared" si="0"/>
        <v/>
      </c>
      <c r="H30" s="2"/>
      <c r="J30" s="7" t="s">
        <v>139</v>
      </c>
      <c r="K30" s="2"/>
    </row>
    <row r="31" spans="1:11" ht="16.2">
      <c r="A31" s="12">
        <v>12</v>
      </c>
      <c r="B31" s="13" t="str">
        <f>IF(見積書!B31="","",見積書!B31)</f>
        <v/>
      </c>
      <c r="C31" s="13" t="str">
        <f>IF(見積書!C31="","",見積書!C31)</f>
        <v/>
      </c>
      <c r="D31" s="9" t="str">
        <f>IF(見積書!D31="","",見積書!D31)</f>
        <v/>
      </c>
      <c r="E31" s="9" t="str">
        <f>IF(見積書!E31="","",見積書!E31)</f>
        <v/>
      </c>
      <c r="F31" s="14" t="str">
        <f>IF(見積書!F31="","",見積書!F31)</f>
        <v/>
      </c>
      <c r="G31" s="14" t="str">
        <f t="shared" si="0"/>
        <v/>
      </c>
      <c r="H31" s="2"/>
    </row>
    <row r="32" spans="1:11" ht="16.2">
      <c r="A32" s="12">
        <v>13</v>
      </c>
      <c r="B32" s="13" t="str">
        <f>IF(見積書!B32="","",見積書!B32)</f>
        <v/>
      </c>
      <c r="C32" s="13" t="str">
        <f>IF(見積書!C32="","",見積書!C32)</f>
        <v/>
      </c>
      <c r="D32" s="9" t="str">
        <f>IF(見積書!D32="","",見積書!D32)</f>
        <v/>
      </c>
      <c r="E32" s="9" t="str">
        <f>IF(見積書!E32="","",見積書!E32)</f>
        <v/>
      </c>
      <c r="F32" s="14" t="str">
        <f>IF(見積書!F32="","",見積書!F32)</f>
        <v/>
      </c>
      <c r="G32" s="14" t="str">
        <f t="shared" si="0"/>
        <v/>
      </c>
      <c r="H32" s="2"/>
    </row>
    <row r="33" spans="1:8" ht="16.2">
      <c r="A33" s="12">
        <v>14</v>
      </c>
      <c r="B33" s="13" t="str">
        <f>IF(見積書!B33="","",見積書!B33)</f>
        <v/>
      </c>
      <c r="C33" s="13" t="str">
        <f>IF(見積書!C33="","",見積書!C33)</f>
        <v/>
      </c>
      <c r="D33" s="9" t="str">
        <f>IF(見積書!D33="","",見積書!D33)</f>
        <v/>
      </c>
      <c r="E33" s="9" t="str">
        <f>IF(見積書!E33="","",見積書!E33)</f>
        <v/>
      </c>
      <c r="F33" s="14" t="str">
        <f>IF(見積書!F33="","",見積書!F33)</f>
        <v/>
      </c>
      <c r="G33" s="14" t="str">
        <f t="shared" si="0"/>
        <v/>
      </c>
      <c r="H33" s="2"/>
    </row>
    <row r="34" spans="1:8" ht="16.2">
      <c r="A34" s="12">
        <v>15</v>
      </c>
      <c r="B34" s="13" t="str">
        <f>IF(見積書!B34="","",見積書!B34)</f>
        <v/>
      </c>
      <c r="C34" s="13" t="str">
        <f>IF(見積書!C34="","",見積書!C34)</f>
        <v/>
      </c>
      <c r="D34" s="9" t="str">
        <f>IF(見積書!D34="","",見積書!D34)</f>
        <v/>
      </c>
      <c r="E34" s="9" t="str">
        <f>IF(見積書!E34="","",見積書!E34)</f>
        <v/>
      </c>
      <c r="F34" s="14" t="str">
        <f>IF(見積書!F34="","",見積書!F34)</f>
        <v/>
      </c>
      <c r="G34" s="14" t="str">
        <f t="shared" si="0"/>
        <v/>
      </c>
      <c r="H34" s="2"/>
    </row>
    <row r="35" spans="1:8" ht="16.2">
      <c r="A35" s="12">
        <v>16</v>
      </c>
      <c r="B35" s="13" t="str">
        <f>IF(見積書!B35="","",見積書!B35)</f>
        <v/>
      </c>
      <c r="C35" s="13" t="str">
        <f>IF(見積書!C35="","",見積書!C35)</f>
        <v/>
      </c>
      <c r="D35" s="9" t="str">
        <f>IF(見積書!D35="","",見積書!D35)</f>
        <v/>
      </c>
      <c r="E35" s="9" t="str">
        <f>IF(見積書!E35="","",見積書!E35)</f>
        <v/>
      </c>
      <c r="F35" s="14" t="str">
        <f>IF(見積書!F35="","",見積書!F35)</f>
        <v/>
      </c>
      <c r="G35" s="14" t="str">
        <f t="shared" si="0"/>
        <v/>
      </c>
      <c r="H35" s="2"/>
    </row>
    <row r="36" spans="1:8" ht="16.2">
      <c r="A36" s="12">
        <v>17</v>
      </c>
      <c r="B36" s="13" t="str">
        <f>IF(見積書!B36="","",見積書!B36)</f>
        <v/>
      </c>
      <c r="C36" s="13" t="str">
        <f>IF(見積書!C36="","",見積書!C36)</f>
        <v/>
      </c>
      <c r="D36" s="9" t="str">
        <f>IF(見積書!D36="","",見積書!D36)</f>
        <v/>
      </c>
      <c r="E36" s="9" t="str">
        <f>IF(見積書!E36="","",見積書!E36)</f>
        <v/>
      </c>
      <c r="F36" s="14" t="str">
        <f>IF(見積書!F36="","",見積書!F36)</f>
        <v/>
      </c>
      <c r="G36" s="14" t="str">
        <f t="shared" si="0"/>
        <v/>
      </c>
      <c r="H36" s="2"/>
    </row>
    <row r="37" spans="1:8" ht="16.2">
      <c r="A37" s="39" t="s">
        <v>140</v>
      </c>
      <c r="B37" s="27"/>
      <c r="C37" s="27"/>
      <c r="D37" s="27"/>
      <c r="E37" s="27"/>
      <c r="F37" s="27"/>
      <c r="G37" s="27"/>
      <c r="H37" s="2"/>
    </row>
    <row r="38" spans="1:8" ht="16.2">
      <c r="A38" s="12">
        <v>18</v>
      </c>
      <c r="B38" s="13"/>
      <c r="C38" s="13"/>
      <c r="D38" s="9"/>
      <c r="E38" s="9"/>
      <c r="F38" s="14"/>
      <c r="G38" s="14" t="str">
        <f>IF(OR(D38="",F38=""),"",ROUNDDOWN(D38*F38,0))</f>
        <v/>
      </c>
      <c r="H38" s="2"/>
    </row>
    <row r="39" spans="1:8" ht="16.2">
      <c r="A39" s="12">
        <v>19</v>
      </c>
      <c r="B39" s="13"/>
      <c r="C39" s="13"/>
      <c r="D39" s="9"/>
      <c r="E39" s="9"/>
      <c r="F39" s="14"/>
      <c r="G39" s="14" t="str">
        <f>IF(OR(D39="",F39=""),"",ROUNDDOWN(D39*F39,0))</f>
        <v/>
      </c>
      <c r="H39" s="2"/>
    </row>
    <row r="40" spans="1:8" ht="16.2">
      <c r="A40" s="12">
        <v>20</v>
      </c>
      <c r="B40" s="13"/>
      <c r="C40" s="13"/>
      <c r="D40" s="9"/>
      <c r="E40" s="9"/>
      <c r="F40" s="14"/>
      <c r="G40" s="14" t="str">
        <f>IF(OR(D40="",F40=""),"",ROUNDDOWN(D40*F40,0))</f>
        <v/>
      </c>
      <c r="H40" s="2"/>
    </row>
    <row r="41" spans="1:8" ht="16.2">
      <c r="A41" s="12">
        <v>21</v>
      </c>
      <c r="B41" s="13"/>
      <c r="C41" s="13"/>
      <c r="D41" s="9"/>
      <c r="E41" s="9"/>
      <c r="F41" s="14"/>
      <c r="G41" s="14" t="str">
        <f>IF(OR(D41="",F41=""),"",ROUNDDOWN(D41*F41,0))</f>
        <v/>
      </c>
      <c r="H41" s="2"/>
    </row>
    <row r="42" spans="1:8" ht="16.2">
      <c r="A42" s="12">
        <v>22</v>
      </c>
      <c r="B42" s="13"/>
      <c r="C42" s="13"/>
      <c r="D42" s="9"/>
      <c r="E42" s="9"/>
      <c r="F42" s="14"/>
      <c r="G42" s="14" t="str">
        <f>IF(OR(D42="",F42=""),"",ROUNDDOWN(D42*F42,0))</f>
        <v/>
      </c>
      <c r="H42" s="2"/>
    </row>
    <row r="43" spans="1:8" ht="16.2">
      <c r="A43" s="2"/>
      <c r="B43" s="2"/>
      <c r="C43" s="2"/>
      <c r="D43" s="2"/>
      <c r="E43" s="2"/>
      <c r="F43" s="8" t="s">
        <v>101</v>
      </c>
      <c r="G43" s="14">
        <f>SUM(G20:G36,G38:G42)</f>
        <v>0</v>
      </c>
      <c r="H43" s="2"/>
    </row>
    <row r="44" spans="1:8" ht="16.2">
      <c r="A44" s="2"/>
      <c r="B44" s="2"/>
      <c r="C44" s="2"/>
      <c r="D44" s="2"/>
      <c r="E44" s="2"/>
      <c r="F44" s="8" t="s">
        <v>102</v>
      </c>
      <c r="G44" s="14">
        <f>IF($K$9="かけない",ROUNDDOWN(SUM(G20:G36)*見積書!$J$3,0),ROUNDDOWN(G43*見積書!$J$3,0))</f>
        <v>0</v>
      </c>
      <c r="H44" s="2"/>
    </row>
    <row r="45" spans="1:8" ht="16.2">
      <c r="A45" s="2"/>
      <c r="B45" s="2"/>
      <c r="C45" s="2"/>
      <c r="D45" s="2"/>
      <c r="E45" s="2"/>
      <c r="F45" s="8" t="s">
        <v>103</v>
      </c>
      <c r="G45" s="14">
        <f>見積書!G39+K10</f>
        <v>0</v>
      </c>
      <c r="H45" s="2"/>
    </row>
    <row r="46" spans="1:8" ht="16.2">
      <c r="A46" s="2"/>
      <c r="B46" s="2"/>
      <c r="C46" s="2"/>
      <c r="D46" s="2"/>
      <c r="E46" s="2"/>
      <c r="F46" s="22" t="s">
        <v>141</v>
      </c>
      <c r="G46" s="14">
        <f>G43+G44-G45</f>
        <v>0</v>
      </c>
      <c r="H46" s="2"/>
    </row>
    <row r="47" spans="1:8" ht="16.2">
      <c r="A47" s="2"/>
      <c r="B47" s="2"/>
      <c r="C47" s="2"/>
      <c r="D47" s="2"/>
      <c r="E47" s="2"/>
      <c r="F47" s="8" t="s">
        <v>104</v>
      </c>
      <c r="G47" s="14">
        <f>ROUNDDOWN(G46*0.1,0)</f>
        <v>0</v>
      </c>
      <c r="H47" s="2"/>
    </row>
    <row r="48" spans="1:8" ht="19.8">
      <c r="A48" s="2"/>
      <c r="B48" s="2"/>
      <c r="C48" s="2"/>
      <c r="D48" s="2"/>
      <c r="E48" s="2"/>
      <c r="F48" s="8" t="s">
        <v>105</v>
      </c>
      <c r="G48" s="15">
        <f>G46+G47</f>
        <v>0</v>
      </c>
      <c r="H48" s="2"/>
    </row>
    <row r="49" spans="1:8" ht="16.2">
      <c r="A49" s="2"/>
      <c r="B49" s="2"/>
      <c r="C49" s="2"/>
      <c r="D49" s="2"/>
      <c r="E49" s="2"/>
      <c r="F49" s="2"/>
      <c r="G49" s="2"/>
      <c r="H49" s="2"/>
    </row>
    <row r="50" spans="1:8" ht="16.2">
      <c r="A50" s="2"/>
      <c r="B50" s="36" t="s">
        <v>142</v>
      </c>
      <c r="C50" s="26" t="str">
        <f>IF(K13="","",K13&amp;"　"&amp;K14)</f>
        <v/>
      </c>
      <c r="D50" s="27"/>
      <c r="E50" s="27"/>
      <c r="F50" s="2"/>
      <c r="G50" s="2"/>
      <c r="H50" s="2"/>
    </row>
    <row r="51" spans="1:8" ht="16.2">
      <c r="A51" s="2"/>
      <c r="B51" s="27"/>
      <c r="C51" s="26" t="str">
        <f>IF(K16="","",K15&amp;"　"&amp;K16)</f>
        <v/>
      </c>
      <c r="D51" s="27"/>
      <c r="E51" s="27"/>
      <c r="F51" s="2"/>
      <c r="G51" s="2"/>
      <c r="H51" s="2"/>
    </row>
    <row r="52" spans="1:8" ht="16.2">
      <c r="A52" s="2"/>
      <c r="B52" s="27"/>
      <c r="C52" s="26" t="str">
        <f>IF(K17="","","口座名義　"&amp;K17)</f>
        <v/>
      </c>
      <c r="D52" s="27"/>
      <c r="E52" s="27"/>
      <c r="F52" s="2"/>
      <c r="G52" s="2"/>
      <c r="H52" s="2"/>
    </row>
    <row r="53" spans="1:8" ht="16.2">
      <c r="A53" s="2"/>
      <c r="B53" s="2"/>
      <c r="C53" s="2"/>
      <c r="D53" s="2"/>
      <c r="E53" s="2"/>
      <c r="F53" s="2"/>
      <c r="G53" s="2"/>
      <c r="H53" s="2"/>
    </row>
    <row r="54" spans="1:8" ht="16.2">
      <c r="A54" s="2"/>
      <c r="B54" s="1" t="s">
        <v>106</v>
      </c>
      <c r="C54" s="2"/>
      <c r="D54" s="2"/>
      <c r="E54" s="2"/>
      <c r="F54" s="2"/>
      <c r="G54" s="2"/>
      <c r="H54" s="2"/>
    </row>
    <row r="55" spans="1:8" ht="16.2">
      <c r="A55" s="2"/>
      <c r="B55" s="30" t="s">
        <v>143</v>
      </c>
      <c r="C55" s="27"/>
      <c r="D55" s="27"/>
      <c r="E55" s="27"/>
      <c r="F55" s="2"/>
      <c r="G55" s="2"/>
      <c r="H55" s="2"/>
    </row>
    <row r="56" spans="1:8" ht="16.2">
      <c r="A56" s="2"/>
      <c r="B56" s="27"/>
      <c r="C56" s="27"/>
      <c r="D56" s="27"/>
      <c r="E56" s="27"/>
      <c r="F56" s="2"/>
      <c r="G56" s="2"/>
      <c r="H56" s="2"/>
    </row>
    <row r="57" spans="1:8" ht="16.2">
      <c r="A57" s="2"/>
      <c r="B57" s="27"/>
      <c r="C57" s="27"/>
      <c r="D57" s="27"/>
      <c r="E57" s="27"/>
      <c r="F57" s="2"/>
      <c r="G57" s="2"/>
      <c r="H57" s="2"/>
    </row>
    <row r="58" spans="1:8" ht="16.2">
      <c r="A58" s="2"/>
      <c r="B58" s="27"/>
      <c r="C58" s="27"/>
      <c r="D58" s="27"/>
      <c r="E58" s="27"/>
      <c r="F58" s="2"/>
      <c r="G58" s="2"/>
      <c r="H58" s="2"/>
    </row>
  </sheetData>
  <mergeCells count="20">
    <mergeCell ref="B55:E58"/>
    <mergeCell ref="C13:D13"/>
    <mergeCell ref="C51:E51"/>
    <mergeCell ref="C10:D10"/>
    <mergeCell ref="C52:E52"/>
    <mergeCell ref="G10:H10"/>
    <mergeCell ref="G13:H13"/>
    <mergeCell ref="C12:D12"/>
    <mergeCell ref="C11:D11"/>
    <mergeCell ref="G14:H14"/>
    <mergeCell ref="A37:G37"/>
    <mergeCell ref="C50:E50"/>
    <mergeCell ref="G12:H12"/>
    <mergeCell ref="G11:H11"/>
    <mergeCell ref="B1:G1"/>
    <mergeCell ref="C14:D14"/>
    <mergeCell ref="B50:B52"/>
    <mergeCell ref="B6:D6"/>
    <mergeCell ref="G3:H3"/>
    <mergeCell ref="G4:H4"/>
  </mergeCells>
  <phoneticPr fontId="10"/>
  <conditionalFormatting sqref="K20">
    <cfRule type="expression" dxfId="3" priority="1">
      <formula>$K$20="OK"</formula>
    </cfRule>
    <cfRule type="expression" dxfId="2" priority="2">
      <formula>LEFT($K$20,1)="×"</formula>
    </cfRule>
  </conditionalFormatting>
  <conditionalFormatting sqref="K24">
    <cfRule type="expression" dxfId="1" priority="3">
      <formula>$K$24="OK"</formula>
    </cfRule>
    <cfRule type="expression" dxfId="0" priority="4">
      <formula>LEFT($K$24,1)="×"</formula>
    </cfRule>
  </conditionalFormatting>
  <dataValidations count="6">
    <dataValidation type="list" showErrorMessage="1" sqref="K9" xr:uid="{00000000-0002-0000-0200-000000000000}">
      <formula1>"かける,かけない"</formula1>
    </dataValidation>
    <dataValidation type="list" allowBlank="1" showErrorMessage="1" sqref="K15" xr:uid="{00000000-0002-0000-0200-000001000000}">
      <formula1>"普通,当座"</formula1>
    </dataValidation>
    <dataValidation type="whole" operator="greaterThanOrEqual" allowBlank="1" showErrorMessage="1" errorTitle="値引きを数字で入れてください" error="請求のときに足す値引きの金額を、マイナス（-）や▲を付けずに、数字だけで入れます（例：10000）。" sqref="K10" xr:uid="{00000000-0002-0000-0200-000002000000}">
      <formula1>0</formula1>
    </dataValidation>
    <dataValidation type="date" allowBlank="1" showErrorMessage="1" errorTitle="日付を入れてください" error="2026/10/30 のように入れます（2026.10.30 のような点の書き方は日付になりません）。" sqref="K5:K7" xr:uid="{00000000-0002-0000-0200-000003000000}">
      <formula1>36526</formula1>
      <formula2>73050</formula2>
    </dataValidation>
    <dataValidation type="decimal" operator="greaterThanOrEqual" allowBlank="1" showErrorMessage="1" errorTitle="数量を数字で入れてください" error="数字だけで入れます（例：12.5）。一式は、数量を 1、単位の欄に「式」と書きます。" sqref="D38:D42" xr:uid="{00000000-0002-0000-0200-000004000000}">
      <formula1>0</formula1>
    </dataValidation>
    <dataValidation type="decimal" allowBlank="1" showErrorMessage="1" errorTitle="単価を数字で入れてください" error="円の金額を、数字だけで入れます（例：60000）。減った工事の分は、マイナス（例：-10000）で入れます。" sqref="F38:F42" xr:uid="{00000000-0002-0000-0200-000005000000}">
      <formula1>-999999999</formula1>
      <formula2>999999999</formula2>
    </dataValidation>
  </dataValidations>
  <printOptions horizontalCentered="1"/>
  <pageMargins left="0.5" right="0.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使い方</vt:lpstr>
      <vt:lpstr>見積書</vt:lpstr>
      <vt:lpstr>請求書</vt:lpstr>
      <vt:lpstr>見積書!Print_Area</vt:lpstr>
      <vt:lpstr>請求書!Print_Area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見積書・請求書の型</dc:title>
  <dc:creator>ゆいワークス</dc:creator>
  <cp:lastModifiedBy>ゆいワークス</cp:lastModifiedBy>
  <dcterms:created xsi:type="dcterms:W3CDTF">2026-10-22T13:12:52Z</dcterms:created>
  <dcterms:modified xsi:type="dcterms:W3CDTF">2026-10-22T13:12:54Z</dcterms:modified>
</cp:coreProperties>
</file>